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090" windowHeight="9375" tabRatio="804" activeTab="0"/>
  </bookViews>
  <sheets>
    <sheet name="2004" sheetId="1" r:id="rId1"/>
    <sheet name="2005" sheetId="2" r:id="rId2"/>
    <sheet name="2006" sheetId="3" r:id="rId3"/>
    <sheet name="2007" sheetId="4" r:id="rId4"/>
    <sheet name="2008" sheetId="5" r:id="rId5"/>
    <sheet name="시도별" sheetId="6" r:id="rId6"/>
    <sheet name="미충원현황" sheetId="7" r:id="rId7"/>
    <sheet name="대학리스트" sheetId="8" r:id="rId8"/>
  </sheets>
  <definedNames>
    <definedName name="_xlnm._FilterDatabase" localSheetId="1" hidden="1">'2005'!$E$2:$H$219</definedName>
    <definedName name="_xlnm._FilterDatabase" localSheetId="2" hidden="1">'2006'!$A$2:$G$217</definedName>
    <definedName name="_xlnm._FilterDatabase" localSheetId="3" hidden="1">'2007'!$B$2:$I$219</definedName>
    <definedName name="_xlnm._FilterDatabase" localSheetId="4" hidden="1">'2008'!$A$4:$D$220</definedName>
    <definedName name="_xlnm._FilterDatabase" localSheetId="7" hidden="1">'대학리스트'!$B$1:$D$410</definedName>
    <definedName name="_xlnm.Print_Area" localSheetId="1">'2005'!$G$1:$H$216</definedName>
    <definedName name="_xlnm.Print_Area" localSheetId="2">'2006'!$F$1:$M$217</definedName>
    <definedName name="_xlnm.Print_Area" localSheetId="4">'2008'!$A$1:$D$219</definedName>
    <definedName name="_xlnm.Print_Area" localSheetId="7">'대학리스트'!$A$1:$H$410</definedName>
    <definedName name="_xlnm.Print_Area" localSheetId="6">'미충원현황'!$A$2:$K$24</definedName>
    <definedName name="_xlnm.Print_Area" localSheetId="5">'시도별'!$A$1:$AK$22</definedName>
    <definedName name="_xlnm.Print_Titles" localSheetId="2">'2006'!$1:$2</definedName>
    <definedName name="_xlnm.Print_Titles" localSheetId="4">'2008'!$4:$4</definedName>
    <definedName name="_xlnm.Print_Titles" localSheetId="7">'대학리스트'!$1:$1</definedName>
    <definedName name="_xlnm.Print_Titles" localSheetId="6">'미충원현황'!$2:$3</definedName>
    <definedName name="_xlnm.Print_Titles" localSheetId="5">'시도별'!$A:$B</definedName>
  </definedNames>
  <calcPr fullCalcOnLoad="1"/>
</workbook>
</file>

<file path=xl/sharedStrings.xml><?xml version="1.0" encoding="utf-8"?>
<sst xmlns="http://schemas.openxmlformats.org/spreadsheetml/2006/main" count="6295" uniqueCount="1187">
  <si>
    <t>설립구분</t>
  </si>
  <si>
    <t>지역</t>
  </si>
  <si>
    <t>대학명</t>
  </si>
  <si>
    <t>국공립</t>
  </si>
  <si>
    <t>일반대</t>
  </si>
  <si>
    <t>강원</t>
  </si>
  <si>
    <t>대구</t>
  </si>
  <si>
    <t>경남</t>
  </si>
  <si>
    <t>충남</t>
  </si>
  <si>
    <t>광주</t>
  </si>
  <si>
    <t>전북</t>
  </si>
  <si>
    <t>경북</t>
  </si>
  <si>
    <t>사립</t>
  </si>
  <si>
    <t>산업대</t>
  </si>
  <si>
    <t>대전</t>
  </si>
  <si>
    <t>전남</t>
  </si>
  <si>
    <t>부산</t>
  </si>
  <si>
    <t>서울</t>
  </si>
  <si>
    <t>인천</t>
  </si>
  <si>
    <t>제주</t>
  </si>
  <si>
    <t>충북</t>
  </si>
  <si>
    <t>경기</t>
  </si>
  <si>
    <t>울산</t>
  </si>
  <si>
    <t>설립</t>
  </si>
  <si>
    <t>구분</t>
  </si>
  <si>
    <t>지방</t>
  </si>
  <si>
    <t>수도권</t>
  </si>
  <si>
    <t>2004학년도 대학입학 대학별 등록현황(정원내,외)</t>
  </si>
  <si>
    <t>권역</t>
  </si>
  <si>
    <t>입학정원(A)</t>
  </si>
  <si>
    <t>모집인원(B)</t>
  </si>
  <si>
    <t>등록인원(C)</t>
  </si>
  <si>
    <t>미등록인원</t>
  </si>
  <si>
    <t>등록률</t>
  </si>
  <si>
    <t>설립주체</t>
  </si>
  <si>
    <t>A-C</t>
  </si>
  <si>
    <t>B-C</t>
  </si>
  <si>
    <t>C/A(%)</t>
  </si>
  <si>
    <t>C/B(%)</t>
  </si>
  <si>
    <t xml:space="preserve"> 강릉대  </t>
  </si>
  <si>
    <t xml:space="preserve"> 강원대  </t>
  </si>
  <si>
    <t xml:space="preserve"> 경북대  </t>
  </si>
  <si>
    <t xml:space="preserve"> 경상대  </t>
  </si>
  <si>
    <t xml:space="preserve"> 공주대  </t>
  </si>
  <si>
    <t xml:space="preserve"> 군산대  </t>
  </si>
  <si>
    <t xml:space="preserve"> 금오공과대  </t>
  </si>
  <si>
    <t xml:space="preserve"> 목포대  </t>
  </si>
  <si>
    <t xml:space="preserve"> 목포해양대  </t>
  </si>
  <si>
    <t xml:space="preserve"> 밀양대  </t>
  </si>
  <si>
    <t xml:space="preserve"> 부경대  </t>
  </si>
  <si>
    <t xml:space="preserve"> 부산대  </t>
  </si>
  <si>
    <t xml:space="preserve"> 삼척대  </t>
  </si>
  <si>
    <t xml:space="preserve"> 상주대  </t>
  </si>
  <si>
    <t xml:space="preserve"> 서울대  </t>
  </si>
  <si>
    <t xml:space="preserve"> 순천대  </t>
  </si>
  <si>
    <t xml:space="preserve"> 서울산업대  </t>
  </si>
  <si>
    <t xml:space="preserve"> 서울시립대  </t>
  </si>
  <si>
    <t xml:space="preserve"> 안동대  </t>
  </si>
  <si>
    <t xml:space="preserve"> 여수대  </t>
  </si>
  <si>
    <t xml:space="preserve"> 인천대  </t>
  </si>
  <si>
    <t xml:space="preserve"> 전남대  </t>
  </si>
  <si>
    <t xml:space="preserve"> 전북대  </t>
  </si>
  <si>
    <t xml:space="preserve"> 제주대  </t>
  </si>
  <si>
    <t xml:space="preserve"> 진주산업대  </t>
  </si>
  <si>
    <t xml:space="preserve"> 창원대  </t>
  </si>
  <si>
    <t xml:space="preserve"> 충남대  </t>
  </si>
  <si>
    <t xml:space="preserve"> 충북대  </t>
  </si>
  <si>
    <t xml:space="preserve"> 충주대  </t>
  </si>
  <si>
    <t xml:space="preserve"> 한경대  </t>
  </si>
  <si>
    <t xml:space="preserve"> 한국교원대  </t>
  </si>
  <si>
    <t xml:space="preserve"> 한국체대  </t>
  </si>
  <si>
    <t xml:space="preserve"> 한국해양대  </t>
  </si>
  <si>
    <t xml:space="preserve"> 한밭대  </t>
  </si>
  <si>
    <t>교육대</t>
  </si>
  <si>
    <t xml:space="preserve"> 경인교육대  </t>
  </si>
  <si>
    <t xml:space="preserve"> 공주교대  </t>
  </si>
  <si>
    <t xml:space="preserve"> 광주교육대  </t>
  </si>
  <si>
    <t xml:space="preserve"> 대구교육대  </t>
  </si>
  <si>
    <t xml:space="preserve"> 부산교대  </t>
  </si>
  <si>
    <t xml:space="preserve"> 서울교대  </t>
  </si>
  <si>
    <t xml:space="preserve"> 전주교대  </t>
  </si>
  <si>
    <t xml:space="preserve"> 제주교육대  </t>
  </si>
  <si>
    <t xml:space="preserve"> 진주교육대  </t>
  </si>
  <si>
    <t xml:space="preserve"> 춘천교육대  </t>
  </si>
  <si>
    <t xml:space="preserve"> 청주교육대  </t>
  </si>
  <si>
    <t xml:space="preserve"> 가야대(경남)  </t>
  </si>
  <si>
    <t xml:space="preserve"> 가야대(경북)  </t>
  </si>
  <si>
    <t xml:space="preserve"> 가천의과대  </t>
  </si>
  <si>
    <t xml:space="preserve"> 가톨릭대  </t>
  </si>
  <si>
    <t xml:space="preserve"> 감리교신학대  </t>
  </si>
  <si>
    <t xml:space="preserve"> 강남대  </t>
  </si>
  <si>
    <t xml:space="preserve"> 건국대(서울)  </t>
  </si>
  <si>
    <t xml:space="preserve"> 건국대(충북)  </t>
  </si>
  <si>
    <t xml:space="preserve"> 건양대  </t>
  </si>
  <si>
    <t xml:space="preserve"> 경기대(경기)  </t>
  </si>
  <si>
    <t xml:space="preserve"> 경기대(서울)  </t>
  </si>
  <si>
    <t xml:space="preserve"> 경남대  </t>
  </si>
  <si>
    <t xml:space="preserve"> 경동대  </t>
  </si>
  <si>
    <t xml:space="preserve"> 경성대  </t>
  </si>
  <si>
    <t xml:space="preserve"> 경운대  </t>
  </si>
  <si>
    <t xml:space="preserve"> 경원대  </t>
  </si>
  <si>
    <t xml:space="preserve"> 경일대  </t>
  </si>
  <si>
    <t xml:space="preserve"> 경주대  </t>
  </si>
  <si>
    <t xml:space="preserve"> 경희대(경기)  </t>
  </si>
  <si>
    <t xml:space="preserve"> 경희대(서울)  </t>
  </si>
  <si>
    <t xml:space="preserve"> 계명대  </t>
  </si>
  <si>
    <t xml:space="preserve"> 고려대(서울)  </t>
  </si>
  <si>
    <t xml:space="preserve"> 고려대(충남)  </t>
  </si>
  <si>
    <t xml:space="preserve"> 고신대  </t>
  </si>
  <si>
    <t xml:space="preserve"> 관동대  </t>
  </si>
  <si>
    <t xml:space="preserve"> 광신대  </t>
  </si>
  <si>
    <t xml:space="preserve"> 광운대  </t>
  </si>
  <si>
    <t xml:space="preserve"> 광주가톨릭대  </t>
  </si>
  <si>
    <t xml:space="preserve"> 광주대  </t>
  </si>
  <si>
    <t xml:space="preserve"> 광주여자대  </t>
  </si>
  <si>
    <t xml:space="preserve"> 국민대  </t>
  </si>
  <si>
    <t xml:space="preserve"> 그리스도신학대  </t>
  </si>
  <si>
    <t xml:space="preserve"> 극동대  </t>
  </si>
  <si>
    <t xml:space="preserve"> 금강대  </t>
  </si>
  <si>
    <t xml:space="preserve"> 꽃동네현도사회복지대  </t>
  </si>
  <si>
    <t xml:space="preserve"> 나사렛대  </t>
  </si>
  <si>
    <t xml:space="preserve"> 남부대  </t>
  </si>
  <si>
    <t xml:space="preserve"> 남서울대  </t>
  </si>
  <si>
    <t xml:space="preserve"> 단국대(서울)  </t>
  </si>
  <si>
    <t xml:space="preserve"> 단국대(충남)  </t>
  </si>
  <si>
    <t xml:space="preserve"> 대구가톨릭대  </t>
  </si>
  <si>
    <t xml:space="preserve"> 대구대  </t>
  </si>
  <si>
    <t xml:space="preserve"> 대구예술대  </t>
  </si>
  <si>
    <t xml:space="preserve"> 대구외국어대  </t>
  </si>
  <si>
    <t xml:space="preserve"> 대구한의대  </t>
  </si>
  <si>
    <t xml:space="preserve"> 대불대  </t>
  </si>
  <si>
    <t xml:space="preserve"> 대신대  </t>
  </si>
  <si>
    <t xml:space="preserve"> 대전가톨릭대  </t>
  </si>
  <si>
    <t xml:space="preserve"> 대전대  </t>
  </si>
  <si>
    <t xml:space="preserve"> 대진대  </t>
  </si>
  <si>
    <t xml:space="preserve"> 덕성여대  </t>
  </si>
  <si>
    <t xml:space="preserve"> 동국대(경북)  </t>
  </si>
  <si>
    <t xml:space="preserve"> 동국대(서울)  </t>
  </si>
  <si>
    <t xml:space="preserve"> 동덕여대  </t>
  </si>
  <si>
    <t xml:space="preserve"> 동명정보대  </t>
  </si>
  <si>
    <t xml:space="preserve"> 동서대  </t>
  </si>
  <si>
    <t xml:space="preserve"> 동신대  </t>
  </si>
  <si>
    <t xml:space="preserve"> 동아대  </t>
  </si>
  <si>
    <t xml:space="preserve"> 동양대  </t>
  </si>
  <si>
    <t xml:space="preserve"> 동의대  </t>
  </si>
  <si>
    <t xml:space="preserve"> 동해대  </t>
  </si>
  <si>
    <t xml:space="preserve"> 루터대  </t>
  </si>
  <si>
    <t xml:space="preserve"> 명신대  </t>
  </si>
  <si>
    <t xml:space="preserve"> 명지대  </t>
  </si>
  <si>
    <t xml:space="preserve"> 목원대  </t>
  </si>
  <si>
    <t xml:space="preserve"> 목포가톨릭대  </t>
  </si>
  <si>
    <t xml:space="preserve"> 배재대  </t>
  </si>
  <si>
    <t xml:space="preserve"> 부산가톨릭대  </t>
  </si>
  <si>
    <t xml:space="preserve"> 부산외대  </t>
  </si>
  <si>
    <t xml:space="preserve"> 부산장신대  </t>
  </si>
  <si>
    <t xml:space="preserve"> 삼육대  </t>
  </si>
  <si>
    <t xml:space="preserve"> 상명대(서울)  </t>
  </si>
  <si>
    <t xml:space="preserve"> 상명대(충남)  </t>
  </si>
  <si>
    <t xml:space="preserve"> 상지대  </t>
  </si>
  <si>
    <t xml:space="preserve"> 서강대  </t>
  </si>
  <si>
    <t xml:space="preserve"> 서경대  </t>
  </si>
  <si>
    <t xml:space="preserve"> 서남대  </t>
  </si>
  <si>
    <t xml:space="preserve"> 서울기독대  </t>
  </si>
  <si>
    <t xml:space="preserve"> 서울신학대  </t>
  </si>
  <si>
    <t xml:space="preserve"> 서울여자대  </t>
  </si>
  <si>
    <t xml:space="preserve"> 서울장신대  </t>
  </si>
  <si>
    <t xml:space="preserve"> 서원대  </t>
  </si>
  <si>
    <t xml:space="preserve"> 선문대  </t>
  </si>
  <si>
    <t xml:space="preserve"> 성결대  </t>
  </si>
  <si>
    <t xml:space="preserve"> 성공회대  </t>
  </si>
  <si>
    <t xml:space="preserve"> 성균관대  </t>
  </si>
  <si>
    <t xml:space="preserve"> 성민대  </t>
  </si>
  <si>
    <t xml:space="preserve"> 성신여대  </t>
  </si>
  <si>
    <t xml:space="preserve"> 세명대  </t>
  </si>
  <si>
    <t xml:space="preserve"> 세종대  </t>
  </si>
  <si>
    <t xml:space="preserve"> 수원가톨릭대  </t>
  </si>
  <si>
    <t xml:space="preserve"> 수원대  </t>
  </si>
  <si>
    <t xml:space="preserve"> 숙명여대  </t>
  </si>
  <si>
    <t xml:space="preserve"> 순천향대  </t>
  </si>
  <si>
    <t xml:space="preserve"> 숭실대  </t>
  </si>
  <si>
    <t xml:space="preserve"> 신라대  </t>
  </si>
  <si>
    <t xml:space="preserve"> 아세아연합신학대  </t>
  </si>
  <si>
    <t xml:space="preserve"> 아시아대  </t>
  </si>
  <si>
    <t xml:space="preserve"> 아주대  </t>
  </si>
  <si>
    <t xml:space="preserve"> 안양대  </t>
  </si>
  <si>
    <t xml:space="preserve"> 연세대(강원)  </t>
  </si>
  <si>
    <t xml:space="preserve"> 연세대(서울)  </t>
  </si>
  <si>
    <t xml:space="preserve"> 영남대  </t>
  </si>
  <si>
    <t xml:space="preserve"> 영남신학대  </t>
  </si>
  <si>
    <t xml:space="preserve"> 영동대  </t>
  </si>
  <si>
    <t xml:space="preserve"> 영산대  </t>
  </si>
  <si>
    <t xml:space="preserve"> 영산원불교대  </t>
  </si>
  <si>
    <t xml:space="preserve"> 예수간호대  </t>
  </si>
  <si>
    <t xml:space="preserve"> 예원예술대  </t>
  </si>
  <si>
    <t xml:space="preserve"> 용인대  </t>
  </si>
  <si>
    <t xml:space="preserve"> 우석대  </t>
  </si>
  <si>
    <t xml:space="preserve"> 우송대  </t>
  </si>
  <si>
    <t xml:space="preserve"> 울산대  </t>
  </si>
  <si>
    <t xml:space="preserve"> 원광대  </t>
  </si>
  <si>
    <t xml:space="preserve"> 위덕대  </t>
  </si>
  <si>
    <t xml:space="preserve"> 을지의과대  </t>
  </si>
  <si>
    <t xml:space="preserve"> 이화여자대  </t>
  </si>
  <si>
    <t xml:space="preserve"> 인제대  </t>
  </si>
  <si>
    <t xml:space="preserve"> 인천가톨릭대  </t>
  </si>
  <si>
    <t xml:space="preserve"> 인하대  </t>
  </si>
  <si>
    <t xml:space="preserve"> 장로회신학대  </t>
  </si>
  <si>
    <t xml:space="preserve"> 전주대  </t>
  </si>
  <si>
    <t xml:space="preserve"> 조선대  </t>
  </si>
  <si>
    <t xml:space="preserve"> 중부대  </t>
  </si>
  <si>
    <t xml:space="preserve"> 중앙대(경기)  </t>
  </si>
  <si>
    <t xml:space="preserve"> 중앙대(서울)  </t>
  </si>
  <si>
    <t xml:space="preserve"> 중앙승가대  </t>
  </si>
  <si>
    <t xml:space="preserve"> 진주국제대  </t>
  </si>
  <si>
    <t xml:space="preserve"> 천안대  </t>
  </si>
  <si>
    <t xml:space="preserve"> 청운대  </t>
  </si>
  <si>
    <t xml:space="preserve"> 청주대  </t>
  </si>
  <si>
    <t xml:space="preserve"> 초당대  </t>
  </si>
  <si>
    <t xml:space="preserve"> 총신대  </t>
  </si>
  <si>
    <t xml:space="preserve"> 추계예술대  </t>
  </si>
  <si>
    <t xml:space="preserve"> 침례신학대  </t>
  </si>
  <si>
    <t xml:space="preserve"> 칼빈대  </t>
  </si>
  <si>
    <t xml:space="preserve"> 탐라대  </t>
  </si>
  <si>
    <t xml:space="preserve"> 평택대  </t>
  </si>
  <si>
    <t xml:space="preserve"> 포천중문의과대  </t>
  </si>
  <si>
    <t xml:space="preserve"> 포항공대  </t>
  </si>
  <si>
    <t xml:space="preserve"> 한국기술교육대  </t>
  </si>
  <si>
    <t xml:space="preserve"> 한국산업기술대  </t>
  </si>
  <si>
    <t xml:space="preserve"> 한국성서대  </t>
  </si>
  <si>
    <t xml:space="preserve"> 한국외국어대(경기)  </t>
  </si>
  <si>
    <t xml:space="preserve"> 한국외국어대(서울)  </t>
  </si>
  <si>
    <t xml:space="preserve"> 한국정보통신대  </t>
  </si>
  <si>
    <t xml:space="preserve"> 한국항공대  </t>
  </si>
  <si>
    <t xml:space="preserve"> 한남대  </t>
  </si>
  <si>
    <t xml:space="preserve"> 한동대  </t>
  </si>
  <si>
    <t xml:space="preserve"> 한라대  </t>
  </si>
  <si>
    <t xml:space="preserve"> 한려대  </t>
  </si>
  <si>
    <t xml:space="preserve"> 한림대  </t>
  </si>
  <si>
    <t xml:space="preserve"> 한북대  </t>
  </si>
  <si>
    <t xml:space="preserve"> 한서대  </t>
  </si>
  <si>
    <t xml:space="preserve"> 한성대  </t>
  </si>
  <si>
    <t xml:space="preserve"> 한세대  </t>
  </si>
  <si>
    <t xml:space="preserve"> 한신대  </t>
  </si>
  <si>
    <t xml:space="preserve"> 한양대(경기)  </t>
  </si>
  <si>
    <t xml:space="preserve"> 한양대(서울)  </t>
  </si>
  <si>
    <t xml:space="preserve"> 한영신대  </t>
  </si>
  <si>
    <t xml:space="preserve"> 한일장신대  </t>
  </si>
  <si>
    <t xml:space="preserve"> 협성대  </t>
  </si>
  <si>
    <t xml:space="preserve"> 호남대  </t>
  </si>
  <si>
    <t xml:space="preserve"> 호남신대  </t>
  </si>
  <si>
    <t xml:space="preserve"> 호서대  </t>
  </si>
  <si>
    <t xml:space="preserve"> 호원대  </t>
  </si>
  <si>
    <t xml:space="preserve"> 홍익대(서울)  </t>
  </si>
  <si>
    <t xml:space="preserve"> 홍익대(충남)  </t>
  </si>
  <si>
    <t>강릉대학교</t>
  </si>
  <si>
    <t>강원대학교</t>
  </si>
  <si>
    <t>경북대학교</t>
  </si>
  <si>
    <t>경상대학교</t>
  </si>
  <si>
    <t>공주교육대학교</t>
  </si>
  <si>
    <t>공주대학교</t>
  </si>
  <si>
    <t>광주교육대학교</t>
  </si>
  <si>
    <t>군산대학교</t>
  </si>
  <si>
    <t>금오공과대학교</t>
  </si>
  <si>
    <t>대구교육대학교</t>
  </si>
  <si>
    <t>한밭대학교</t>
  </si>
  <si>
    <t>목포대학교</t>
  </si>
  <si>
    <t>목포해양대학교</t>
  </si>
  <si>
    <t>밀양대학교</t>
  </si>
  <si>
    <t>부경대학교</t>
  </si>
  <si>
    <t>부산교육대학교</t>
  </si>
  <si>
    <t>부산대학교</t>
  </si>
  <si>
    <t>삼척대학교</t>
  </si>
  <si>
    <t>상주대학교</t>
  </si>
  <si>
    <t>서울교육대학교</t>
  </si>
  <si>
    <t>서울대학교</t>
  </si>
  <si>
    <t>서울산업대학교</t>
  </si>
  <si>
    <t>서울시립대학교</t>
  </si>
  <si>
    <t>순천대학교</t>
  </si>
  <si>
    <t>안동대학교</t>
  </si>
  <si>
    <t>여수대학교</t>
  </si>
  <si>
    <t>경인교육대학교</t>
  </si>
  <si>
    <t>인천대학교</t>
  </si>
  <si>
    <t>전남대학교</t>
  </si>
  <si>
    <t>전북대학교</t>
  </si>
  <si>
    <t>전주교육대학교</t>
  </si>
  <si>
    <t>제주교육대학교</t>
  </si>
  <si>
    <t>제주대학교</t>
  </si>
  <si>
    <t>진주교육대학교</t>
  </si>
  <si>
    <t>진주산업대학교</t>
  </si>
  <si>
    <t>창원대학교</t>
  </si>
  <si>
    <t>청주교육대학교</t>
  </si>
  <si>
    <t>춘천교육대학교</t>
  </si>
  <si>
    <t>충남대학교</t>
  </si>
  <si>
    <t>충북대학교</t>
  </si>
  <si>
    <t>충주대학교</t>
  </si>
  <si>
    <t>한경대학교</t>
  </si>
  <si>
    <t>한국교원대학교</t>
  </si>
  <si>
    <t>한국체육대학교</t>
  </si>
  <si>
    <t>한국해양대학교</t>
  </si>
  <si>
    <t>가야대학교</t>
  </si>
  <si>
    <t>가천의과대학교</t>
  </si>
  <si>
    <t>가톨릭대학교</t>
  </si>
  <si>
    <t>감리교신학대학교</t>
  </si>
  <si>
    <t>강남대학교</t>
  </si>
  <si>
    <t>건국대학교</t>
  </si>
  <si>
    <t>건양대학교</t>
  </si>
  <si>
    <t>경기대학교</t>
  </si>
  <si>
    <t>경남대학교</t>
  </si>
  <si>
    <t>경동대학교</t>
  </si>
  <si>
    <t>대구한의대학교</t>
  </si>
  <si>
    <t>경성대학교</t>
  </si>
  <si>
    <t>경운대학교</t>
  </si>
  <si>
    <t>경원대학교</t>
  </si>
  <si>
    <t>경일대학교</t>
  </si>
  <si>
    <t>경주대학교</t>
  </si>
  <si>
    <t>경희대학교</t>
  </si>
  <si>
    <t>계명대학교</t>
  </si>
  <si>
    <t>고려대학교</t>
  </si>
  <si>
    <t>고신대학교</t>
  </si>
  <si>
    <t>관동대학교</t>
  </si>
  <si>
    <t>광신대학교</t>
  </si>
  <si>
    <t>광운대학교</t>
  </si>
  <si>
    <t>광주가톨릭대학교</t>
  </si>
  <si>
    <t>광주대학교</t>
  </si>
  <si>
    <t>광주여자대학교</t>
  </si>
  <si>
    <t>국민대학교</t>
  </si>
  <si>
    <t>극동대학교</t>
  </si>
  <si>
    <t>꽃동네현도사회복지대학교</t>
  </si>
  <si>
    <t>나사렛대학교</t>
  </si>
  <si>
    <t>남부대학교</t>
  </si>
  <si>
    <t>남서울대학교</t>
  </si>
  <si>
    <t>단국대학교</t>
  </si>
  <si>
    <t>대구대학교</t>
  </si>
  <si>
    <t>대구예술대학교</t>
  </si>
  <si>
    <t>대구가톨릭대학교</t>
  </si>
  <si>
    <t>대불대학교</t>
  </si>
  <si>
    <t>대신대학교</t>
  </si>
  <si>
    <t>대전가톨릭대학교</t>
  </si>
  <si>
    <t>대전대학교</t>
  </si>
  <si>
    <t>대진대학교</t>
  </si>
  <si>
    <t>덕성여자대학교</t>
  </si>
  <si>
    <t>동국대학교</t>
  </si>
  <si>
    <t>동덕여자대학교</t>
  </si>
  <si>
    <t>동명정보대학교</t>
  </si>
  <si>
    <t>동서대학교</t>
  </si>
  <si>
    <t>동신대학교</t>
  </si>
  <si>
    <t>동아대학교</t>
  </si>
  <si>
    <t>동양대학교</t>
  </si>
  <si>
    <t>동의대학교</t>
  </si>
  <si>
    <t>동해대학교</t>
  </si>
  <si>
    <t>명신대학교</t>
  </si>
  <si>
    <t>명지대학교</t>
  </si>
  <si>
    <t>목원대학교</t>
  </si>
  <si>
    <t>목포가톨릭대학교</t>
  </si>
  <si>
    <t>배재대학교</t>
  </si>
  <si>
    <t>부산가톨릭대학교</t>
  </si>
  <si>
    <t>부산외국어대학교</t>
  </si>
  <si>
    <t>삼육대학교</t>
  </si>
  <si>
    <t>상명대학교</t>
  </si>
  <si>
    <t>상지대학교</t>
  </si>
  <si>
    <t>서강대학교</t>
  </si>
  <si>
    <t>서경대학교</t>
  </si>
  <si>
    <t>서남대학교</t>
  </si>
  <si>
    <t>서울기독대학교</t>
  </si>
  <si>
    <t>서울신학대학교</t>
  </si>
  <si>
    <t>서울여자대학교</t>
  </si>
  <si>
    <t>서울장신대학교</t>
  </si>
  <si>
    <t>서원대학교</t>
  </si>
  <si>
    <t>선문대학교</t>
  </si>
  <si>
    <t>성결대학교</t>
  </si>
  <si>
    <t>성공회대학교</t>
  </si>
  <si>
    <t>성균관대학교</t>
  </si>
  <si>
    <t>성신여자대학교</t>
  </si>
  <si>
    <t>세명대학교</t>
  </si>
  <si>
    <t>세종대학교</t>
  </si>
  <si>
    <t>수원가톨릭대학교</t>
  </si>
  <si>
    <t>수원대학교</t>
  </si>
  <si>
    <t>숙명여자대학교</t>
  </si>
  <si>
    <t>순천향대학교</t>
  </si>
  <si>
    <t>숭실대학교</t>
  </si>
  <si>
    <t>신라대학교</t>
  </si>
  <si>
    <t>아세아연합신학대학교</t>
  </si>
  <si>
    <t>아주대학교</t>
  </si>
  <si>
    <t>안양대학교</t>
  </si>
  <si>
    <t>연세대학교</t>
  </si>
  <si>
    <t>영남대학교</t>
  </si>
  <si>
    <t>영남신학대학교</t>
  </si>
  <si>
    <t>영동대학교</t>
  </si>
  <si>
    <t>영산대학교</t>
  </si>
  <si>
    <t>용인대학교</t>
  </si>
  <si>
    <t>우석대학교</t>
  </si>
  <si>
    <t>우송대학교</t>
  </si>
  <si>
    <t>울산대학교</t>
  </si>
  <si>
    <t>원광대학교</t>
  </si>
  <si>
    <t>위덕대학교</t>
  </si>
  <si>
    <t>을지의과대학교</t>
  </si>
  <si>
    <t>이화여자대학교</t>
  </si>
  <si>
    <t>인제대학교</t>
  </si>
  <si>
    <t>인천가톨릭대학교</t>
  </si>
  <si>
    <t>인하대학교</t>
  </si>
  <si>
    <t>장로회신학대학교</t>
  </si>
  <si>
    <t>전주대학교</t>
  </si>
  <si>
    <t>조선대학교</t>
  </si>
  <si>
    <t>중부대학교</t>
  </si>
  <si>
    <t>중앙대학교</t>
  </si>
  <si>
    <t>중앙승가대학교</t>
  </si>
  <si>
    <t>천안대학교</t>
  </si>
  <si>
    <t>청운대학교</t>
  </si>
  <si>
    <t>청주대학교</t>
  </si>
  <si>
    <t>초당대학교</t>
  </si>
  <si>
    <t>총신대학교</t>
  </si>
  <si>
    <t>추계예술대학교</t>
  </si>
  <si>
    <t>침례신학대학교</t>
  </si>
  <si>
    <t>칼빈대학교</t>
  </si>
  <si>
    <t>탐라대학교</t>
  </si>
  <si>
    <t>평택대학교</t>
  </si>
  <si>
    <t>포천중문의과대학교</t>
  </si>
  <si>
    <t>포항공과대학교</t>
  </si>
  <si>
    <t>한국기술교육대학교</t>
  </si>
  <si>
    <t>한국산업기술대학교</t>
  </si>
  <si>
    <t>한국성서대학교</t>
  </si>
  <si>
    <t>한국외국어대학교</t>
  </si>
  <si>
    <t>한국항공대학교</t>
  </si>
  <si>
    <t>한남대학교</t>
  </si>
  <si>
    <t>한동대학교</t>
  </si>
  <si>
    <t>한라대학교</t>
  </si>
  <si>
    <t>한려대학교</t>
  </si>
  <si>
    <t>한림대학교</t>
  </si>
  <si>
    <t>한서대학교</t>
  </si>
  <si>
    <t>한성대학교</t>
  </si>
  <si>
    <t>한세대학교</t>
  </si>
  <si>
    <t>한신대학교</t>
  </si>
  <si>
    <t>한양대학교</t>
  </si>
  <si>
    <t>한영신학대학교</t>
  </si>
  <si>
    <t>한일장신대학교</t>
  </si>
  <si>
    <t>협성대학교</t>
  </si>
  <si>
    <t>호남대학교</t>
  </si>
  <si>
    <t>호남신학대학교</t>
  </si>
  <si>
    <t>호서대학교</t>
  </si>
  <si>
    <t>호원대학교</t>
  </si>
  <si>
    <t>홍익대학교</t>
  </si>
  <si>
    <t>부산장신대학교</t>
  </si>
  <si>
    <t>한국정보통신대학교</t>
  </si>
  <si>
    <t>금강대학교</t>
  </si>
  <si>
    <t>대구외국어대학교</t>
  </si>
  <si>
    <t>성민대학교</t>
  </si>
  <si>
    <t>아시아대학교</t>
  </si>
  <si>
    <t>예수간호대학교</t>
  </si>
  <si>
    <t>진주국제대학교</t>
  </si>
  <si>
    <t>입학정원(A)</t>
  </si>
  <si>
    <t>모집인원(B)</t>
  </si>
  <si>
    <t>등록인원(C)</t>
  </si>
  <si>
    <t>미충원인원</t>
  </si>
  <si>
    <t>등록율(%)</t>
  </si>
  <si>
    <t>A-C</t>
  </si>
  <si>
    <t>B-C</t>
  </si>
  <si>
    <t>C/A</t>
  </si>
  <si>
    <t>C/B</t>
  </si>
  <si>
    <t>소계</t>
  </si>
  <si>
    <t>합계</t>
  </si>
  <si>
    <t>경북외국어대학교</t>
  </si>
  <si>
    <t>그리스도대학교</t>
  </si>
  <si>
    <t>루터대학교</t>
  </si>
  <si>
    <t>신경대학교</t>
  </si>
  <si>
    <t>영산선학대학교</t>
  </si>
  <si>
    <t>예원예술대학교</t>
  </si>
  <si>
    <t>한북대학교</t>
  </si>
  <si>
    <t>등록율(%)</t>
  </si>
  <si>
    <t>모집인원(B)</t>
  </si>
  <si>
    <t>등록인원(C)</t>
  </si>
  <si>
    <t>C/A</t>
  </si>
  <si>
    <t>C/B</t>
  </si>
  <si>
    <t>설립</t>
  </si>
  <si>
    <t>구분</t>
  </si>
  <si>
    <t>권역</t>
  </si>
  <si>
    <t>지역</t>
  </si>
  <si>
    <t>대학명</t>
  </si>
  <si>
    <t>경원대학교</t>
  </si>
  <si>
    <t>목포해양대학교</t>
  </si>
  <si>
    <t>서남대학교</t>
  </si>
  <si>
    <t>인천가톨릭대학교</t>
  </si>
  <si>
    <t>포천중문의과대학교</t>
  </si>
  <si>
    <t>한국산업기술대학교</t>
  </si>
  <si>
    <t>한국정보통신대학교</t>
  </si>
  <si>
    <t>전체</t>
  </si>
  <si>
    <t>미충원인원</t>
  </si>
  <si>
    <t>C-A</t>
  </si>
  <si>
    <t>C-B</t>
  </si>
  <si>
    <t>학년도</t>
  </si>
  <si>
    <t>구분</t>
  </si>
  <si>
    <t>합계</t>
  </si>
  <si>
    <t>소계</t>
  </si>
  <si>
    <t>입학정원(A)</t>
  </si>
  <si>
    <t>미충원(D=A-C)</t>
  </si>
  <si>
    <t>미충원율(D/A)</t>
  </si>
  <si>
    <t>미충원(E=B-C)</t>
  </si>
  <si>
    <t>미충원율(E/B)</t>
  </si>
  <si>
    <t>건동대학교</t>
  </si>
  <si>
    <t>동명대학교</t>
  </si>
  <si>
    <t>예수대학교</t>
  </si>
  <si>
    <t>한중대학교</t>
  </si>
  <si>
    <t>총 합계</t>
  </si>
  <si>
    <t>연번</t>
  </si>
  <si>
    <t>설립</t>
  </si>
  <si>
    <t>구분</t>
  </si>
  <si>
    <t>지역</t>
  </si>
  <si>
    <t>대학명</t>
  </si>
  <si>
    <t>캠퍼스</t>
  </si>
  <si>
    <t>입학정원
(A)</t>
  </si>
  <si>
    <t>미충원인원</t>
  </si>
  <si>
    <t>등록율</t>
  </si>
  <si>
    <t>춘천</t>
  </si>
  <si>
    <t>강원대학교</t>
  </si>
  <si>
    <t>삼척</t>
  </si>
  <si>
    <t>경남</t>
  </si>
  <si>
    <t>부산대학교</t>
  </si>
  <si>
    <t>부산</t>
  </si>
  <si>
    <t>전남대학교</t>
  </si>
  <si>
    <t>광주</t>
  </si>
  <si>
    <t>전남</t>
  </si>
  <si>
    <t>가천의과학대학교</t>
  </si>
  <si>
    <t>감리교신학대학교</t>
  </si>
  <si>
    <t>건국대학교</t>
  </si>
  <si>
    <t>서울</t>
  </si>
  <si>
    <t>충북</t>
  </si>
  <si>
    <t>경기</t>
  </si>
  <si>
    <t>경희대학교</t>
  </si>
  <si>
    <t>고려대학교</t>
  </si>
  <si>
    <t>충남</t>
  </si>
  <si>
    <t>광주가톨릭대학교</t>
  </si>
  <si>
    <t>단국대학교</t>
  </si>
  <si>
    <t>대구외국어대학교</t>
  </si>
  <si>
    <t>덕성여자대학교</t>
  </si>
  <si>
    <t>경북</t>
  </si>
  <si>
    <t>동국대학교</t>
  </si>
  <si>
    <t>백석대학교</t>
  </si>
  <si>
    <t>상명대학교</t>
  </si>
  <si>
    <t>성신여자대학교</t>
  </si>
  <si>
    <t>아세아연합신학대학교</t>
  </si>
  <si>
    <t>강원</t>
  </si>
  <si>
    <t>연세대학교</t>
  </si>
  <si>
    <t>이화여자대학교</t>
  </si>
  <si>
    <t>중앙대학교</t>
  </si>
  <si>
    <t>포천중문의과대학교</t>
  </si>
  <si>
    <t>포항공과대학교</t>
  </si>
  <si>
    <t>한국기술교육대학교</t>
  </si>
  <si>
    <t>한국외국어대학교</t>
  </si>
  <si>
    <t>한양대학교</t>
  </si>
  <si>
    <t>홍익대학교</t>
  </si>
  <si>
    <t>공주교육대학교</t>
  </si>
  <si>
    <t>광주교육대학교</t>
  </si>
  <si>
    <t>대구교육대학교</t>
  </si>
  <si>
    <t>부산교육대학교</t>
  </si>
  <si>
    <t>서울교육대학교</t>
  </si>
  <si>
    <t>경인교육대학교</t>
  </si>
  <si>
    <t>전주교육대학교</t>
  </si>
  <si>
    <t>제주교육대학교</t>
  </si>
  <si>
    <t>진주교육대학교</t>
  </si>
  <si>
    <t>청주교육대학교</t>
  </si>
  <si>
    <t>춘천교육대학교</t>
  </si>
  <si>
    <t>모집인원(B)</t>
  </si>
  <si>
    <t>등록인원( C)</t>
  </si>
  <si>
    <t>C-A</t>
  </si>
  <si>
    <t>C-B</t>
  </si>
  <si>
    <t>C/A</t>
  </si>
  <si>
    <t>C/B</t>
  </si>
  <si>
    <t>권역</t>
  </si>
  <si>
    <t>국공립</t>
  </si>
  <si>
    <t>연번</t>
  </si>
  <si>
    <t>가천의과학대학교</t>
  </si>
  <si>
    <t>백석대학교</t>
  </si>
  <si>
    <t>을지대학교</t>
  </si>
  <si>
    <t>연번</t>
  </si>
  <si>
    <t>설립</t>
  </si>
  <si>
    <t>구분</t>
  </si>
  <si>
    <t>지역</t>
  </si>
  <si>
    <t>캠퍼스</t>
  </si>
  <si>
    <t>입학정원(A)</t>
  </si>
  <si>
    <t>모집인원(B)</t>
  </si>
  <si>
    <t>등록인원(C)</t>
  </si>
  <si>
    <t>미충원인원</t>
  </si>
  <si>
    <t>등록율(%)</t>
  </si>
  <si>
    <t>권역</t>
  </si>
  <si>
    <t>A-C</t>
  </si>
  <si>
    <t>B-C</t>
  </si>
  <si>
    <t>C/A</t>
  </si>
  <si>
    <t>C/B</t>
  </si>
  <si>
    <t>춘천</t>
  </si>
  <si>
    <t>강원대학교</t>
  </si>
  <si>
    <t>삼척</t>
  </si>
  <si>
    <t>부산</t>
  </si>
  <si>
    <t>경남</t>
  </si>
  <si>
    <t>부산대학교</t>
  </si>
  <si>
    <t>밀양</t>
  </si>
  <si>
    <t>광주</t>
  </si>
  <si>
    <t>전남</t>
  </si>
  <si>
    <t>전남대학교</t>
  </si>
  <si>
    <t>여수</t>
  </si>
  <si>
    <t>서울</t>
  </si>
  <si>
    <t>건국대학교</t>
  </si>
  <si>
    <t>충주</t>
  </si>
  <si>
    <t>경기</t>
  </si>
  <si>
    <t>경기대학교</t>
  </si>
  <si>
    <t>경희대학교</t>
  </si>
  <si>
    <t>수원</t>
  </si>
  <si>
    <t>충남</t>
  </si>
  <si>
    <t>고려대학교</t>
  </si>
  <si>
    <t>조치원</t>
  </si>
  <si>
    <t>광주여자대학교</t>
  </si>
  <si>
    <t>단국대학교</t>
  </si>
  <si>
    <t>천안</t>
  </si>
  <si>
    <t>대구가톨릭대학교</t>
  </si>
  <si>
    <t>대구대학교</t>
  </si>
  <si>
    <t>대구예술대학교</t>
  </si>
  <si>
    <t>대구외국어대학교</t>
  </si>
  <si>
    <t>대구한의대학교</t>
  </si>
  <si>
    <t>대불대학교</t>
  </si>
  <si>
    <t>대신대학교</t>
  </si>
  <si>
    <t>대전가톨릭대학교</t>
  </si>
  <si>
    <t>대전대학교</t>
  </si>
  <si>
    <t>대진대학교</t>
  </si>
  <si>
    <t>덕성여자대학교</t>
  </si>
  <si>
    <t>경북</t>
  </si>
  <si>
    <t>동국대학교</t>
  </si>
  <si>
    <t>경주</t>
  </si>
  <si>
    <t>명지대학교</t>
  </si>
  <si>
    <t>용인</t>
  </si>
  <si>
    <t>부산외국어대학교</t>
  </si>
  <si>
    <t>상명대학교</t>
  </si>
  <si>
    <t>성신여자대학교</t>
  </si>
  <si>
    <t>아세아연합신학대학교</t>
  </si>
  <si>
    <t>강원</t>
  </si>
  <si>
    <t>연세대학교</t>
  </si>
  <si>
    <t>원주</t>
  </si>
  <si>
    <t>중앙대학교</t>
  </si>
  <si>
    <t>안성</t>
  </si>
  <si>
    <t>포천중문의과대학교</t>
  </si>
  <si>
    <t>한국기술교육대학교</t>
  </si>
  <si>
    <t>한국외국어대학교</t>
  </si>
  <si>
    <t>한양대학교</t>
  </si>
  <si>
    <t>안산</t>
  </si>
  <si>
    <t>홍익대학교</t>
  </si>
  <si>
    <t>공주교육대학교</t>
  </si>
  <si>
    <t>광주교육대학교</t>
  </si>
  <si>
    <t>대구교육대학교</t>
  </si>
  <si>
    <t>부산교육대학교</t>
  </si>
  <si>
    <t>서울교육대학교</t>
  </si>
  <si>
    <t>경인교육대학교</t>
  </si>
  <si>
    <t>인천</t>
  </si>
  <si>
    <t>안양</t>
  </si>
  <si>
    <t>전주교육대학교</t>
  </si>
  <si>
    <t>제주교육대학교</t>
  </si>
  <si>
    <t>진주교육대학교</t>
  </si>
  <si>
    <t>청주교육대학교</t>
  </si>
  <si>
    <t>춘천교육대학교</t>
  </si>
  <si>
    <t>전국</t>
  </si>
  <si>
    <t>대학</t>
  </si>
  <si>
    <t>국립</t>
  </si>
  <si>
    <t>시립</t>
  </si>
  <si>
    <t>한국방송통신대학교</t>
  </si>
  <si>
    <t>방통대</t>
  </si>
  <si>
    <t>한국예술종합학교</t>
  </si>
  <si>
    <t>국립의료원간호대학</t>
  </si>
  <si>
    <t>전문대</t>
  </si>
  <si>
    <t>원주대학</t>
  </si>
  <si>
    <t>익산대학</t>
  </si>
  <si>
    <t>한국재활복지대학</t>
  </si>
  <si>
    <t>한국철도대학</t>
  </si>
  <si>
    <t>강원전문대학</t>
  </si>
  <si>
    <t>공립</t>
  </si>
  <si>
    <t>거창전문대학</t>
  </si>
  <si>
    <t>경도대학</t>
  </si>
  <si>
    <t>남도대학</t>
  </si>
  <si>
    <t>남해전문대학</t>
  </si>
  <si>
    <t>인천전문대학</t>
  </si>
  <si>
    <t>청양대학</t>
  </si>
  <si>
    <t>충북과학대학</t>
  </si>
  <si>
    <t>가톨릭상지대학</t>
  </si>
  <si>
    <t>강릉영동대학</t>
  </si>
  <si>
    <t>강원관광대학</t>
  </si>
  <si>
    <t>거제대학</t>
  </si>
  <si>
    <t>경기공업대학</t>
  </si>
  <si>
    <t>경남정보대학</t>
  </si>
  <si>
    <t>경동정보대학</t>
  </si>
  <si>
    <t>경문대학</t>
  </si>
  <si>
    <t>경민대학</t>
  </si>
  <si>
    <t>경복대학</t>
  </si>
  <si>
    <t>경북과학대학</t>
  </si>
  <si>
    <t>경북전문대학</t>
  </si>
  <si>
    <t>경원전문대학</t>
  </si>
  <si>
    <t>경인여자대학</t>
  </si>
  <si>
    <t>계명문화대학</t>
  </si>
  <si>
    <t>계원조형예술대학</t>
  </si>
  <si>
    <t>광양보건대학</t>
  </si>
  <si>
    <t>광주보건대학</t>
  </si>
  <si>
    <t>구미1대학</t>
  </si>
  <si>
    <t>군산간호대학</t>
  </si>
  <si>
    <t>군장대학</t>
  </si>
  <si>
    <t>극동정보대학</t>
  </si>
  <si>
    <t>기독간호대학</t>
  </si>
  <si>
    <t>김천과학대학</t>
  </si>
  <si>
    <t>김천대학</t>
  </si>
  <si>
    <t>김포대학</t>
  </si>
  <si>
    <t>나주대학</t>
  </si>
  <si>
    <t>농협대학</t>
  </si>
  <si>
    <t>대경대학</t>
  </si>
  <si>
    <t>대구공업대학</t>
  </si>
  <si>
    <t>대구과학대학</t>
  </si>
  <si>
    <t>대구미래대학</t>
  </si>
  <si>
    <t>대구보건대학</t>
  </si>
  <si>
    <t>대덕대학</t>
  </si>
  <si>
    <t>대동대학</t>
  </si>
  <si>
    <t>대림대학</t>
  </si>
  <si>
    <t>대원과학대학</t>
  </si>
  <si>
    <t>대전보건대학</t>
  </si>
  <si>
    <t>동강대학</t>
  </si>
  <si>
    <t>동남보건대학</t>
  </si>
  <si>
    <t>동부산대학</t>
  </si>
  <si>
    <t>동서울대학</t>
  </si>
  <si>
    <t>동아방송대학</t>
  </si>
  <si>
    <t>동아인재대학</t>
  </si>
  <si>
    <t>동양공업전문대학</t>
  </si>
  <si>
    <t>동우대학</t>
  </si>
  <si>
    <t>동원대학</t>
  </si>
  <si>
    <t>동주대학</t>
  </si>
  <si>
    <t>두원공과대학</t>
  </si>
  <si>
    <t>마산대학</t>
  </si>
  <si>
    <t>명지전문대학</t>
  </si>
  <si>
    <t>목포과학대학</t>
  </si>
  <si>
    <t>문경대학</t>
  </si>
  <si>
    <t>배화여자대학</t>
  </si>
  <si>
    <t>백제예술대학</t>
  </si>
  <si>
    <t>벽성대학</t>
  </si>
  <si>
    <t>부산경상대학</t>
  </si>
  <si>
    <t>부산여자대학</t>
  </si>
  <si>
    <t>부산예술대학</t>
  </si>
  <si>
    <t>부산정보대학</t>
  </si>
  <si>
    <t>부천대학</t>
  </si>
  <si>
    <t>삼육간호보건대학</t>
  </si>
  <si>
    <t>상지영서대학</t>
  </si>
  <si>
    <t>서강정보대학</t>
  </si>
  <si>
    <t>서라벌대학</t>
  </si>
  <si>
    <t>서울보건대학</t>
  </si>
  <si>
    <t>서울여자간호대학</t>
  </si>
  <si>
    <t>서울예술대학</t>
  </si>
  <si>
    <t>서일대학</t>
  </si>
  <si>
    <t>서정대학</t>
  </si>
  <si>
    <t>서해대학</t>
  </si>
  <si>
    <t>선린대학</t>
  </si>
  <si>
    <t>성덕대학</t>
  </si>
  <si>
    <t>성화대학</t>
  </si>
  <si>
    <t>세경대학</t>
  </si>
  <si>
    <t>송원대학</t>
  </si>
  <si>
    <t>송호대학</t>
  </si>
  <si>
    <t>수원과학대학</t>
  </si>
  <si>
    <t>수원여자대학</t>
  </si>
  <si>
    <t>순천제일대학</t>
  </si>
  <si>
    <t>순천청암대학</t>
  </si>
  <si>
    <t>숭의여자대학</t>
  </si>
  <si>
    <t>신구대학</t>
  </si>
  <si>
    <t>신성대학</t>
  </si>
  <si>
    <t>신흥대학</t>
  </si>
  <si>
    <t>아주자동차대학</t>
  </si>
  <si>
    <t>안동과학대학</t>
  </si>
  <si>
    <t>안산1대학</t>
  </si>
  <si>
    <t>안산공과대학</t>
  </si>
  <si>
    <t>안양과학대학</t>
  </si>
  <si>
    <t>양산대학</t>
  </si>
  <si>
    <t>여주대학</t>
  </si>
  <si>
    <t>연암공업대학</t>
  </si>
  <si>
    <t>영남이공대학</t>
  </si>
  <si>
    <t>영진전문대학</t>
  </si>
  <si>
    <t>오산대학</t>
  </si>
  <si>
    <t>용인송담대학</t>
  </si>
  <si>
    <t>우송공업대학</t>
  </si>
  <si>
    <t>우송정보대학</t>
  </si>
  <si>
    <t>울산과학대학</t>
  </si>
  <si>
    <t>웅지세무대학</t>
  </si>
  <si>
    <t>원광보건대학</t>
  </si>
  <si>
    <t>유한대학</t>
  </si>
  <si>
    <t>인덕대학</t>
  </si>
  <si>
    <t>인하공업전문대학</t>
  </si>
  <si>
    <t>장안대학</t>
  </si>
  <si>
    <t>재능대학</t>
  </si>
  <si>
    <t>적십자간호대학</t>
  </si>
  <si>
    <t>전남과학대학</t>
  </si>
  <si>
    <t>전북과학대학</t>
  </si>
  <si>
    <t>제주관광대학</t>
  </si>
  <si>
    <t>제주산업정보대학</t>
  </si>
  <si>
    <t>제주한라대학</t>
  </si>
  <si>
    <t>조선간호대학</t>
  </si>
  <si>
    <t>조선이공대학</t>
  </si>
  <si>
    <t>주성대학</t>
  </si>
  <si>
    <t>진주보건대학</t>
  </si>
  <si>
    <t>창신대학</t>
  </si>
  <si>
    <t>창원전문대학</t>
  </si>
  <si>
    <t>천안연암대학</t>
  </si>
  <si>
    <t>청강문화산업대학</t>
  </si>
  <si>
    <t>춘해대학</t>
  </si>
  <si>
    <t>충청대학</t>
  </si>
  <si>
    <t>포항1대학</t>
  </si>
  <si>
    <t>한국관광대학</t>
  </si>
  <si>
    <t>한림성심대학</t>
  </si>
  <si>
    <t>한양여자대학</t>
  </si>
  <si>
    <t>한영대학</t>
  </si>
  <si>
    <t>혜전대학</t>
  </si>
  <si>
    <t>혜천대학</t>
  </si>
  <si>
    <t>경희사이버대학교</t>
  </si>
  <si>
    <t>원격대</t>
  </si>
  <si>
    <t>국제디지털대학교</t>
  </si>
  <si>
    <t>대구사이버대학교</t>
  </si>
  <si>
    <t>부산디지털대학교</t>
  </si>
  <si>
    <t>사이버외국어대학교</t>
  </si>
  <si>
    <t>서울디지털대학교</t>
  </si>
  <si>
    <t>서울사이버대학교</t>
  </si>
  <si>
    <t>세민디지털대학교</t>
  </si>
  <si>
    <t>세종사이버대학교</t>
  </si>
  <si>
    <t>열린사이버대학교</t>
  </si>
  <si>
    <t>원광디지털대학교</t>
  </si>
  <si>
    <t>한국디지털대학교</t>
  </si>
  <si>
    <t>한국싸이버대학교</t>
  </si>
  <si>
    <t>한성디지털대학교</t>
  </si>
  <si>
    <t>한양사이버대학교</t>
  </si>
  <si>
    <t>세계사이버대학</t>
  </si>
  <si>
    <t>영진사이버대학</t>
  </si>
  <si>
    <t>개혁신학교</t>
  </si>
  <si>
    <t>각종학교</t>
  </si>
  <si>
    <t>대전신학교</t>
  </si>
  <si>
    <t>수도침례신학교</t>
  </si>
  <si>
    <t>한민학교</t>
  </si>
  <si>
    <t>구세군사관학교</t>
  </si>
  <si>
    <t>기능대학</t>
  </si>
  <si>
    <t>한국폴리텍Ⅱ대학 인천대학</t>
  </si>
  <si>
    <t>한국정보통신기능대학</t>
  </si>
  <si>
    <t>한국교원대학교</t>
  </si>
  <si>
    <t>가천의과학대학교</t>
  </si>
  <si>
    <t>가천의과대학교</t>
  </si>
  <si>
    <t>건동대학교</t>
  </si>
  <si>
    <t>사립</t>
  </si>
  <si>
    <t>일반대</t>
  </si>
  <si>
    <t>경북</t>
  </si>
  <si>
    <t>05신설</t>
  </si>
  <si>
    <t>경북외국어대학교</t>
  </si>
  <si>
    <t>04신설</t>
  </si>
  <si>
    <t>서울,수원</t>
  </si>
  <si>
    <t>o</t>
  </si>
  <si>
    <t>x</t>
  </si>
  <si>
    <t>경기</t>
  </si>
  <si>
    <t>동명대학교</t>
  </si>
  <si>
    <t>일반대</t>
  </si>
  <si>
    <t>동명정보대학교</t>
  </si>
  <si>
    <t>백석대학교</t>
  </si>
  <si>
    <t>천안대학교</t>
  </si>
  <si>
    <t>부산가톨릭대학교</t>
  </si>
  <si>
    <t>연락안됨</t>
  </si>
  <si>
    <t>영산선학대학교</t>
  </si>
  <si>
    <t>영산원불교대학교</t>
  </si>
  <si>
    <t>예수대학교</t>
  </si>
  <si>
    <t>예수간호대학교</t>
  </si>
  <si>
    <t>을지대학교</t>
  </si>
  <si>
    <t>을지의과대학교</t>
  </si>
  <si>
    <t>한국국제대학교</t>
  </si>
  <si>
    <t>진주국제대학교</t>
  </si>
  <si>
    <t>한남대학교</t>
  </si>
  <si>
    <t>한중대학교</t>
  </si>
  <si>
    <t>동해대학교</t>
  </si>
  <si>
    <t>경찰대학</t>
  </si>
  <si>
    <t>국립</t>
  </si>
  <si>
    <t>특별</t>
  </si>
  <si>
    <t>경기</t>
  </si>
  <si>
    <t>경찰청</t>
  </si>
  <si>
    <t>공군사관학교</t>
  </si>
  <si>
    <t>충북</t>
  </si>
  <si>
    <t>국방부</t>
  </si>
  <si>
    <t>국군간호사관학교</t>
  </si>
  <si>
    <t>대전</t>
  </si>
  <si>
    <t>육군사관학교</t>
  </si>
  <si>
    <t>서울</t>
  </si>
  <si>
    <t>한국과학기술원</t>
  </si>
  <si>
    <t>과학기술부(KAIST)</t>
  </si>
  <si>
    <t>한국농업전문학교</t>
  </si>
  <si>
    <t>농림부</t>
  </si>
  <si>
    <t>문광부</t>
  </si>
  <si>
    <t>한국전통문화학교</t>
  </si>
  <si>
    <t>충남</t>
  </si>
  <si>
    <t>문화재청</t>
  </si>
  <si>
    <t>해군사관학교</t>
  </si>
  <si>
    <t>경남</t>
  </si>
  <si>
    <t>공주영상대학</t>
  </si>
  <si>
    <t>공주영상정보대학</t>
  </si>
  <si>
    <t>김해대학</t>
  </si>
  <si>
    <t>대구산업전문대학</t>
  </si>
  <si>
    <t>대구산업정보대학</t>
  </si>
  <si>
    <t>동의과학대학</t>
  </si>
  <si>
    <t>동의공업대학</t>
  </si>
  <si>
    <t>백석문화대학</t>
  </si>
  <si>
    <t>백석대학</t>
  </si>
  <si>
    <t>송곡대학</t>
  </si>
  <si>
    <t>춘천정보대학</t>
  </si>
  <si>
    <t>영남외국어대학</t>
  </si>
  <si>
    <t>경북외국어테크노대학</t>
  </si>
  <si>
    <t>전주기전대학</t>
  </si>
  <si>
    <t>전주기전여자대학</t>
  </si>
  <si>
    <t>전주비전대학</t>
  </si>
  <si>
    <t>전주공업대학</t>
  </si>
  <si>
    <t>한국폴리텍Ⅰ대학 서울정수대학</t>
  </si>
  <si>
    <t>서울정수기능대학</t>
  </si>
  <si>
    <t>한국폴리텍Ⅰ대학 서울강서대학</t>
  </si>
  <si>
    <t>서울정보기능대학</t>
  </si>
  <si>
    <t>한국폴리텍Ⅰ대학 성남대학</t>
  </si>
  <si>
    <t>성남기능대학</t>
  </si>
  <si>
    <t>인천</t>
  </si>
  <si>
    <t>인천기능대학</t>
  </si>
  <si>
    <t>한국폴리텍Ⅲ대학 춘천대학</t>
  </si>
  <si>
    <t>강원</t>
  </si>
  <si>
    <t>춘천기능대학</t>
  </si>
  <si>
    <t>한국폴리텍Ⅳ대학 대전대학</t>
  </si>
  <si>
    <t>대전기능대학</t>
  </si>
  <si>
    <t>한국폴리텍Ⅳ대학 청주대학</t>
  </si>
  <si>
    <t>청주기능대학</t>
  </si>
  <si>
    <t>한국폴리텍Ⅳ대학 아산대학</t>
  </si>
  <si>
    <t>아산정보기능대학</t>
  </si>
  <si>
    <t>한국폴리텍Ⅳ대학 제천대학</t>
  </si>
  <si>
    <t>제천기능대학</t>
  </si>
  <si>
    <t>한국폴리텍Ⅳ대학 홍성대학</t>
  </si>
  <si>
    <t>홍성기능대학</t>
  </si>
  <si>
    <t>한국폴리텍Ⅴ대학 광주대학</t>
  </si>
  <si>
    <t>광주</t>
  </si>
  <si>
    <t>광주기능대학</t>
  </si>
  <si>
    <t>한국폴리텍Ⅴ대학 김제대학</t>
  </si>
  <si>
    <t>전북</t>
  </si>
  <si>
    <t>전북기능대학</t>
  </si>
  <si>
    <t>한국폴리텍Ⅴ대학 고창대학</t>
  </si>
  <si>
    <t>고창기능대학</t>
  </si>
  <si>
    <t>한국폴리텍Ⅴ대학 목포대학</t>
  </si>
  <si>
    <t>전남</t>
  </si>
  <si>
    <t>목포기능대학</t>
  </si>
  <si>
    <t>한국폴리텍Ⅵ대학 대구대학</t>
  </si>
  <si>
    <t>대구</t>
  </si>
  <si>
    <t>대구기능대학</t>
  </si>
  <si>
    <t>한국폴리텍Ⅵ대학 구미대학</t>
  </si>
  <si>
    <t>구미기능대학</t>
  </si>
  <si>
    <t>한국폴리텍Ⅶ대학 창원대학</t>
  </si>
  <si>
    <t>창원기능대학</t>
  </si>
  <si>
    <t>한국폴리텍Ⅶ대학 울산대학</t>
  </si>
  <si>
    <t>울산</t>
  </si>
  <si>
    <t>울산기능대학</t>
  </si>
  <si>
    <t>한국폴리텍Ⅶ대학 부산대학</t>
  </si>
  <si>
    <t>부산</t>
  </si>
  <si>
    <t>부산기능대학</t>
  </si>
  <si>
    <t>한국폴리텍Ⅶ대학 거창대학</t>
  </si>
  <si>
    <t>거창기능대학</t>
  </si>
  <si>
    <t>한국폴리텍여자대학</t>
  </si>
  <si>
    <t>안성여자기능대학</t>
  </si>
  <si>
    <t>한국폴리텍항공대학</t>
  </si>
  <si>
    <t>항공기능대학</t>
  </si>
  <si>
    <t>한국폴리텍섬유패션대학</t>
  </si>
  <si>
    <t>섬유패션기능대학</t>
  </si>
  <si>
    <t>한국폴리텍바이오대학</t>
  </si>
  <si>
    <t>바이오기능대학</t>
  </si>
  <si>
    <t>노동부(04신설)</t>
  </si>
  <si>
    <t>국공립</t>
  </si>
  <si>
    <t>일반대</t>
  </si>
  <si>
    <t>지방</t>
  </si>
  <si>
    <t xml:space="preserve">  부산대</t>
  </si>
  <si>
    <t>밀양</t>
  </si>
  <si>
    <t>가야대</t>
  </si>
  <si>
    <t>가천의과학대</t>
  </si>
  <si>
    <t>가톨릭대</t>
  </si>
  <si>
    <t>감리교신학대</t>
  </si>
  <si>
    <t>강남대</t>
  </si>
  <si>
    <t>강릉대</t>
  </si>
  <si>
    <t>강원대(삼척)</t>
  </si>
  <si>
    <t>강원대(춘천)</t>
  </si>
  <si>
    <t>건국대(서울)</t>
  </si>
  <si>
    <t>건국대(충북)</t>
  </si>
  <si>
    <t>건동대</t>
  </si>
  <si>
    <t>건양대</t>
  </si>
  <si>
    <t>경기대</t>
  </si>
  <si>
    <t>경남대</t>
  </si>
  <si>
    <t>경동대</t>
  </si>
  <si>
    <t>경북대(대구)</t>
  </si>
  <si>
    <t>경북대(상주)</t>
  </si>
  <si>
    <t>경북외국어대</t>
  </si>
  <si>
    <t>경상대</t>
  </si>
  <si>
    <t>경성대</t>
  </si>
  <si>
    <t>경운대</t>
  </si>
  <si>
    <t>경원대</t>
  </si>
  <si>
    <t>경인교육대</t>
  </si>
  <si>
    <t>경일대</t>
  </si>
  <si>
    <t>경주대</t>
  </si>
  <si>
    <t>경희대(국제)</t>
  </si>
  <si>
    <t>경희대(서울)</t>
  </si>
  <si>
    <t>계명대</t>
  </si>
  <si>
    <t>고려대(서울)</t>
  </si>
  <si>
    <t>고려대(충남)</t>
  </si>
  <si>
    <t>고신대</t>
  </si>
  <si>
    <t>공주교육대</t>
  </si>
  <si>
    <t>공주대</t>
  </si>
  <si>
    <t>관동대</t>
  </si>
  <si>
    <t>광신대</t>
  </si>
  <si>
    <t>광운대</t>
  </si>
  <si>
    <t>광주가톨릭대</t>
  </si>
  <si>
    <t>광주교육대</t>
  </si>
  <si>
    <t>광주대</t>
  </si>
  <si>
    <t>광주여자대</t>
  </si>
  <si>
    <t>국민대</t>
  </si>
  <si>
    <t>군산대</t>
  </si>
  <si>
    <t>그리스도대</t>
  </si>
  <si>
    <t>극동대</t>
  </si>
  <si>
    <t>금강대</t>
  </si>
  <si>
    <t>금오공과대</t>
  </si>
  <si>
    <t>꽃동네현도사회복지대</t>
  </si>
  <si>
    <t>나사렛대</t>
  </si>
  <si>
    <t>남부대</t>
  </si>
  <si>
    <t>남서울대</t>
  </si>
  <si>
    <t>단국대(경기)</t>
  </si>
  <si>
    <t>단국대(천안)</t>
  </si>
  <si>
    <t>대구가톨릭대</t>
  </si>
  <si>
    <t>대구교육대</t>
  </si>
  <si>
    <t>대구대</t>
  </si>
  <si>
    <t>대구예술대</t>
  </si>
  <si>
    <t>대구외국어대</t>
  </si>
  <si>
    <t>대구한의대</t>
  </si>
  <si>
    <t>대불대</t>
  </si>
  <si>
    <t>대신대</t>
  </si>
  <si>
    <t>대전가톨릭대</t>
  </si>
  <si>
    <t>대전대</t>
  </si>
  <si>
    <t>대진대</t>
  </si>
  <si>
    <t>덕성여자대</t>
  </si>
  <si>
    <t>동국대(경북)</t>
  </si>
  <si>
    <t>동국대(서울)</t>
  </si>
  <si>
    <t>동덕여자대</t>
  </si>
  <si>
    <t>동명대</t>
  </si>
  <si>
    <t>동서대</t>
  </si>
  <si>
    <t>동신대</t>
  </si>
  <si>
    <t>동아대</t>
  </si>
  <si>
    <t>동양대</t>
  </si>
  <si>
    <t>동의대</t>
  </si>
  <si>
    <t>루터대</t>
  </si>
  <si>
    <t>명신대</t>
  </si>
  <si>
    <t>명지대</t>
  </si>
  <si>
    <t>목원대</t>
  </si>
  <si>
    <t>목포가톨릭대</t>
  </si>
  <si>
    <t>목포대</t>
  </si>
  <si>
    <t>목포해양대</t>
  </si>
  <si>
    <t>배재대</t>
  </si>
  <si>
    <t>백석대</t>
  </si>
  <si>
    <t>부경대</t>
  </si>
  <si>
    <t>부산가톨릭대</t>
  </si>
  <si>
    <t>부산교육대</t>
  </si>
  <si>
    <t>부산대(경남)</t>
  </si>
  <si>
    <t>부산대(부산)</t>
  </si>
  <si>
    <t>부산외국어대</t>
  </si>
  <si>
    <t>부산장신대</t>
  </si>
  <si>
    <t>삼육대</t>
  </si>
  <si>
    <t>상명대(서울)</t>
  </si>
  <si>
    <t>상명대(충남)</t>
  </si>
  <si>
    <t>상지대</t>
  </si>
  <si>
    <t>서강대</t>
  </si>
  <si>
    <t>서경대</t>
  </si>
  <si>
    <t>서남대</t>
  </si>
  <si>
    <t>서울교육대</t>
  </si>
  <si>
    <t>서울기독대</t>
  </si>
  <si>
    <t>서울대</t>
  </si>
  <si>
    <t>서울산업대</t>
  </si>
  <si>
    <t>서울시립대</t>
  </si>
  <si>
    <t>서울신학대</t>
  </si>
  <si>
    <t>서울여자대</t>
  </si>
  <si>
    <t>서울장신대</t>
  </si>
  <si>
    <t>서원대</t>
  </si>
  <si>
    <t>선문대</t>
  </si>
  <si>
    <t>성결대</t>
  </si>
  <si>
    <t>성공회대</t>
  </si>
  <si>
    <t>성균관대</t>
  </si>
  <si>
    <t>성민대</t>
  </si>
  <si>
    <t>성신여자대</t>
  </si>
  <si>
    <t>세명대</t>
  </si>
  <si>
    <t>세종대</t>
  </si>
  <si>
    <t>수원가톨릭대</t>
  </si>
  <si>
    <t>수원대</t>
  </si>
  <si>
    <t>숙명여자대</t>
  </si>
  <si>
    <t>순천대</t>
  </si>
  <si>
    <t>순천향대</t>
  </si>
  <si>
    <t>숭실대</t>
  </si>
  <si>
    <t>신경대</t>
  </si>
  <si>
    <t>신라대</t>
  </si>
  <si>
    <t>아세아연합신학대</t>
  </si>
  <si>
    <t>아주대</t>
  </si>
  <si>
    <t>안동대</t>
  </si>
  <si>
    <t>안양대</t>
  </si>
  <si>
    <t>연세대(강원)</t>
  </si>
  <si>
    <t>연세대(서울)</t>
  </si>
  <si>
    <t>영남대</t>
  </si>
  <si>
    <t>영남신학대</t>
  </si>
  <si>
    <t>영동대</t>
  </si>
  <si>
    <t>영산대</t>
  </si>
  <si>
    <t>영산선학대</t>
  </si>
  <si>
    <t>예수대</t>
  </si>
  <si>
    <t>예원예술대</t>
  </si>
  <si>
    <t>용인대</t>
  </si>
  <si>
    <t>우석대</t>
  </si>
  <si>
    <t>우송대</t>
  </si>
  <si>
    <t>울산대</t>
  </si>
  <si>
    <t>원광대</t>
  </si>
  <si>
    <t>위덕대</t>
  </si>
  <si>
    <t>을지대(경기)</t>
  </si>
  <si>
    <t>을지대(대전)</t>
  </si>
  <si>
    <t>이화여자대</t>
  </si>
  <si>
    <t>인제대</t>
  </si>
  <si>
    <t>인천가톨릭대</t>
  </si>
  <si>
    <t>인천대</t>
  </si>
  <si>
    <t>인하대</t>
  </si>
  <si>
    <t>장로회신학대</t>
  </si>
  <si>
    <t>전남대(광주)</t>
  </si>
  <si>
    <t>전남대(전남)</t>
  </si>
  <si>
    <t>전북대</t>
  </si>
  <si>
    <t>전주교육대</t>
  </si>
  <si>
    <t>전주대</t>
  </si>
  <si>
    <t>제주교육대</t>
  </si>
  <si>
    <t>제주대</t>
  </si>
  <si>
    <t>조선대</t>
  </si>
  <si>
    <t>중부대</t>
  </si>
  <si>
    <t>중앙대(경기)</t>
  </si>
  <si>
    <t>중앙대(서울)</t>
  </si>
  <si>
    <t>중앙승가대</t>
  </si>
  <si>
    <t>진주교육대</t>
  </si>
  <si>
    <t>진주산업대</t>
  </si>
  <si>
    <t>창원대</t>
  </si>
  <si>
    <t>청운대</t>
  </si>
  <si>
    <t>청주교육대</t>
  </si>
  <si>
    <t>청주대</t>
  </si>
  <si>
    <t>초당대</t>
  </si>
  <si>
    <t>총신대</t>
  </si>
  <si>
    <t>추계예술대</t>
  </si>
  <si>
    <t>춘천교육대</t>
  </si>
  <si>
    <t>충남대</t>
  </si>
  <si>
    <t>충북대</t>
  </si>
  <si>
    <t>충주대</t>
  </si>
  <si>
    <t>침례신학대</t>
  </si>
  <si>
    <t>칼빈대</t>
  </si>
  <si>
    <t>탐라대</t>
  </si>
  <si>
    <t>평택대</t>
  </si>
  <si>
    <t>포천중문의과대</t>
  </si>
  <si>
    <t>포항공과대</t>
  </si>
  <si>
    <t>한경대</t>
  </si>
  <si>
    <t>한국교원대</t>
  </si>
  <si>
    <t>한국국제대</t>
  </si>
  <si>
    <t>한국기술교육대</t>
  </si>
  <si>
    <t>한국산업기술대</t>
  </si>
  <si>
    <t>한국성서대</t>
  </si>
  <si>
    <t>한국외대(경기)</t>
  </si>
  <si>
    <t>한국외대(서울)</t>
  </si>
  <si>
    <t>한국정보통신대</t>
  </si>
  <si>
    <t>한국체육대</t>
  </si>
  <si>
    <t>한국항공대</t>
  </si>
  <si>
    <t>한국해양대</t>
  </si>
  <si>
    <t>한남대</t>
  </si>
  <si>
    <t>한동대</t>
  </si>
  <si>
    <t>한라대</t>
  </si>
  <si>
    <t>한려대</t>
  </si>
  <si>
    <t>한림대</t>
  </si>
  <si>
    <t>한밭대</t>
  </si>
  <si>
    <t>한북대</t>
  </si>
  <si>
    <t>한서대</t>
  </si>
  <si>
    <t>한성대</t>
  </si>
  <si>
    <t>한세대</t>
  </si>
  <si>
    <t>한신대</t>
  </si>
  <si>
    <t>한양대(경기)</t>
  </si>
  <si>
    <t>한양대(서울)</t>
  </si>
  <si>
    <t>한영신학대</t>
  </si>
  <si>
    <t>한일장신대</t>
  </si>
  <si>
    <t>한중대</t>
  </si>
  <si>
    <t>협성대</t>
  </si>
  <si>
    <t>호남대</t>
  </si>
  <si>
    <t>호남신학대</t>
  </si>
  <si>
    <t>호서대</t>
  </si>
  <si>
    <t>호원대</t>
  </si>
  <si>
    <t>홍익대(서울)</t>
  </si>
  <si>
    <t>홍익대(충남)</t>
  </si>
  <si>
    <r>
      <t>2008</t>
    </r>
    <r>
      <rPr>
        <b/>
        <sz val="20"/>
        <rFont val="돋움"/>
        <family val="3"/>
      </rPr>
      <t>학년도</t>
    </r>
    <r>
      <rPr>
        <b/>
        <sz val="20"/>
        <rFont val="Arial"/>
        <family val="2"/>
      </rPr>
      <t xml:space="preserve"> </t>
    </r>
    <r>
      <rPr>
        <b/>
        <sz val="20"/>
        <rFont val="돋움"/>
        <family val="3"/>
      </rPr>
      <t>대학</t>
    </r>
    <r>
      <rPr>
        <b/>
        <sz val="20"/>
        <rFont val="Arial"/>
        <family val="2"/>
      </rPr>
      <t xml:space="preserve"> </t>
    </r>
    <r>
      <rPr>
        <b/>
        <sz val="20"/>
        <rFont val="돋움"/>
        <family val="3"/>
      </rPr>
      <t>충원율</t>
    </r>
    <r>
      <rPr>
        <b/>
        <sz val="20"/>
        <rFont val="Arial"/>
        <family val="2"/>
      </rPr>
      <t xml:space="preserve"> </t>
    </r>
    <r>
      <rPr>
        <b/>
        <sz val="20"/>
        <rFont val="돋움"/>
        <family val="3"/>
      </rPr>
      <t>현황</t>
    </r>
  </si>
  <si>
    <r>
      <t>(2008</t>
    </r>
    <r>
      <rPr>
        <b/>
        <sz val="12"/>
        <rFont val="돋움"/>
        <family val="3"/>
      </rPr>
      <t>년</t>
    </r>
    <r>
      <rPr>
        <b/>
        <sz val="12"/>
        <rFont val="Arial"/>
        <family val="2"/>
      </rPr>
      <t xml:space="preserve"> 10</t>
    </r>
    <r>
      <rPr>
        <b/>
        <sz val="12"/>
        <rFont val="돋움"/>
        <family val="3"/>
      </rPr>
      <t>월</t>
    </r>
    <r>
      <rPr>
        <b/>
        <sz val="12"/>
        <rFont val="Arial"/>
        <family val="2"/>
      </rPr>
      <t xml:space="preserve"> 6</t>
    </r>
    <r>
      <rPr>
        <b/>
        <sz val="12"/>
        <rFont val="돋움"/>
        <family val="3"/>
      </rPr>
      <t>일자</t>
    </r>
    <r>
      <rPr>
        <b/>
        <sz val="12"/>
        <rFont val="Arial"/>
        <family val="2"/>
      </rPr>
      <t xml:space="preserve">, </t>
    </r>
    <r>
      <rPr>
        <b/>
        <sz val="12"/>
        <rFont val="돋움"/>
        <family val="3"/>
      </rPr>
      <t>정원내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</rPr>
      <t>모집인원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</rPr>
      <t>기준</t>
    </r>
    <r>
      <rPr>
        <b/>
        <sz val="12"/>
        <rFont val="Arial"/>
        <family val="2"/>
      </rPr>
      <t>)</t>
    </r>
  </si>
  <si>
    <r>
      <t xml:space="preserve">* </t>
    </r>
    <r>
      <rPr>
        <b/>
        <sz val="10"/>
        <rFont val="돋움"/>
        <family val="3"/>
      </rPr>
      <t>정원내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</rPr>
      <t>모집인원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</rPr>
      <t>대비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</rPr>
      <t>등록현황</t>
    </r>
    <r>
      <rPr>
        <b/>
        <sz val="10"/>
        <rFont val="Arial"/>
        <family val="2"/>
      </rPr>
      <t>(</t>
    </r>
    <r>
      <rPr>
        <b/>
        <sz val="10"/>
        <rFont val="돋움"/>
        <family val="3"/>
      </rPr>
      <t>대학이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</rPr>
      <t>직접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</rPr>
      <t>입력처리한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</rPr>
      <t>자료</t>
    </r>
    <r>
      <rPr>
        <b/>
        <sz val="10"/>
        <rFont val="Arial"/>
        <family val="2"/>
      </rPr>
      <t xml:space="preserve">)  </t>
    </r>
  </si>
  <si>
    <t>모집인원</t>
  </si>
  <si>
    <t>등록인원</t>
  </si>
  <si>
    <t>등록률</t>
  </si>
  <si>
    <t>합계</t>
  </si>
  <si>
    <r>
      <t xml:space="preserve">* </t>
    </r>
    <r>
      <rPr>
        <b/>
        <sz val="10"/>
        <rFont val="돋움"/>
        <family val="3"/>
      </rPr>
      <t>정원내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</rPr>
      <t>모집인원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</rPr>
      <t>대비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</rPr>
      <t>등록현황</t>
    </r>
    <r>
      <rPr>
        <b/>
        <sz val="10"/>
        <rFont val="Arial"/>
        <family val="2"/>
      </rPr>
      <t>(</t>
    </r>
    <r>
      <rPr>
        <b/>
        <sz val="10"/>
        <rFont val="돋움"/>
        <family val="3"/>
      </rPr>
      <t>대학이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</rPr>
      <t>직접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</rPr>
      <t>입력처리한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</rPr>
      <t>자료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</si>
</sst>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6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0.000"/>
    <numFmt numFmtId="179" formatCode="mm&quot;월&quot;\ dd&quot;일&quot;"/>
    <numFmt numFmtId="180" formatCode="0.00_);[Red]\(0.00\)"/>
    <numFmt numFmtId="181" formatCode="0_);[Red]\(0\)"/>
    <numFmt numFmtId="182" formatCode="#,##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_);[Red]\(#,##0\)"/>
    <numFmt numFmtId="187" formatCode="000\-000"/>
    <numFmt numFmtId="188" formatCode="0;[Red]0"/>
    <numFmt numFmtId="189" formatCode="\(##\)"/>
    <numFmt numFmtId="190" formatCode="#,##0;[Red]#,##0"/>
    <numFmt numFmtId="191" formatCode="#,##0_);\(#,##0\)"/>
    <numFmt numFmtId="192" formatCode="0_);\(0\)"/>
    <numFmt numFmtId="193" formatCode="#,##0\ "/>
    <numFmt numFmtId="194" formatCode="#,###"/>
    <numFmt numFmtId="195" formatCode="\ \ \ @"/>
    <numFmt numFmtId="196" formatCode="_ * #,##0_ ;_ * \-#,##0_ ;_ * &quot;-&quot;_ ;_ @_ "/>
    <numFmt numFmtId="197" formatCode="0.0%"/>
    <numFmt numFmtId="198" formatCode="#,##0.0_ "/>
    <numFmt numFmtId="199" formatCode="#"/>
    <numFmt numFmtId="200" formatCode="\(\)"/>
    <numFmt numFmtId="201" formatCode="[$-412]AM/PM\ h:mm:ss"/>
    <numFmt numFmtId="202" formatCode="0.00_ "/>
    <numFmt numFmtId="203" formatCode="#,##0_ ;[Red]\-#,##0\ "/>
    <numFmt numFmtId="204" formatCode="[$-412]yyyy&quot;년&quot;\ m&quot;월&quot;\ d&quot;일&quot;\ dddd"/>
    <numFmt numFmtId="205" formatCode="#,##0.00_ ;[Red]\-#,##0.00\ "/>
    <numFmt numFmtId="206" formatCode="0.0_ "/>
    <numFmt numFmtId="207" formatCode="#,##0.00_);[Red]\(#,##0.00\)"/>
    <numFmt numFmtId="208" formatCode="#,##0.00_ "/>
    <numFmt numFmtId="209" formatCode="[Red]0,000"/>
    <numFmt numFmtId="210" formatCode="[Red]General"/>
    <numFmt numFmtId="211" formatCode="#,##0.0_);[Red]\(#,##0.0\)"/>
    <numFmt numFmtId="212" formatCode="0\ "/>
    <numFmt numFmtId="213" formatCode="0.0_);[Red]\(0.0\)"/>
    <numFmt numFmtId="214" formatCode="_-* #,##0.000_-;\-* #,##0.000_-;_-* &quot;-&quot;??_-;_-@_-"/>
    <numFmt numFmtId="215" formatCode="#,##0.0_ ;[Red]\-#,##0.0\ "/>
    <numFmt numFmtId="216" formatCode="_-* #,##0.0_-;\-* #,##0.0_-;_-* &quot;-&quot;_-;_-@_-"/>
    <numFmt numFmtId="217" formatCode="_-* #,##0.00_-;\-* #,##0.00_-;_-* &quot;-&quot;_-;_-@_-"/>
    <numFmt numFmtId="218" formatCode="0.0_ ;[Red]\-0.0\ "/>
    <numFmt numFmtId="219" formatCode="0.0;[Red]0.0"/>
    <numFmt numFmtId="220" formatCode="0.E+00"/>
    <numFmt numFmtId="221" formatCode="0.00;[Red]0.00"/>
    <numFmt numFmtId="222" formatCode="@&quot;교&quot;&quot;육&quot;&quot;과&quot;"/>
    <numFmt numFmtId="223" formatCode="#,##0.0"/>
  </numFmts>
  <fonts count="39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20"/>
      <name val="돋움"/>
      <family val="3"/>
    </font>
    <font>
      <sz val="10"/>
      <name val="돋움"/>
      <family val="3"/>
    </font>
    <font>
      <sz val="8"/>
      <name val="돋움"/>
      <family val="3"/>
    </font>
    <font>
      <sz val="9"/>
      <name val="굴림"/>
      <family val="3"/>
    </font>
    <font>
      <sz val="11"/>
      <name val="굴림체"/>
      <family val="3"/>
    </font>
    <font>
      <sz val="10.5"/>
      <name val="굴림체"/>
      <family val="3"/>
    </font>
    <font>
      <sz val="9"/>
      <name val="돋움"/>
      <family val="3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4"/>
      <name val="돋움체"/>
      <family val="3"/>
    </font>
    <font>
      <b/>
      <sz val="14"/>
      <color indexed="10"/>
      <name val="돋움체"/>
      <family val="3"/>
    </font>
    <font>
      <sz val="10"/>
      <color indexed="8"/>
      <name val="돋움"/>
      <family val="3"/>
    </font>
    <font>
      <sz val="10"/>
      <name val="Arial"/>
      <family val="2"/>
    </font>
    <font>
      <b/>
      <sz val="20"/>
      <name val="Arial"/>
      <family val="2"/>
    </font>
    <font>
      <b/>
      <sz val="12"/>
      <name val="돋움"/>
      <family val="3"/>
    </font>
    <font>
      <b/>
      <sz val="12"/>
      <name val="Arial"/>
      <family val="2"/>
    </font>
    <font>
      <b/>
      <sz val="10"/>
      <name val="돋움"/>
      <family val="3"/>
    </font>
    <font>
      <b/>
      <sz val="10"/>
      <name val="Arial"/>
      <family val="2"/>
    </font>
    <font>
      <b/>
      <sz val="11"/>
      <name val="돋움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hair"/>
      <right style="dotted"/>
      <top style="dotted"/>
      <bottom style="dotted"/>
    </border>
    <border>
      <left style="hair"/>
      <right style="dotted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3" borderId="0" applyNumberFormat="0" applyBorder="0" applyAlignment="0" applyProtection="0"/>
    <xf numFmtId="0" fontId="11" fillId="21" borderId="2" applyNumberFormat="0" applyFont="0" applyAlignment="0" applyProtection="0"/>
    <xf numFmtId="9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2" fillId="0" borderId="0">
      <alignment/>
      <protection/>
    </xf>
    <xf numFmtId="0" fontId="2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41" fontId="4" fillId="0" borderId="10" xfId="48" applyFont="1" applyBorder="1" applyAlignment="1">
      <alignment horizontal="center" vertical="center"/>
    </xf>
    <xf numFmtId="41" fontId="4" fillId="24" borderId="10" xfId="48" applyFont="1" applyFill="1" applyBorder="1" applyAlignment="1">
      <alignment horizontal="center" vertical="center"/>
    </xf>
    <xf numFmtId="41" fontId="4" fillId="24" borderId="10" xfId="48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62" applyFont="1" applyBorder="1">
      <alignment vertical="center"/>
      <protection/>
    </xf>
    <xf numFmtId="41" fontId="4" fillId="0" borderId="11" xfId="48" applyFont="1" applyBorder="1" applyAlignment="1">
      <alignment horizontal="center" vertical="center"/>
    </xf>
    <xf numFmtId="0" fontId="4" fillId="0" borderId="10" xfId="62" applyFont="1" applyBorder="1" applyAlignment="1">
      <alignment horizontal="center" vertical="center"/>
      <protection/>
    </xf>
    <xf numFmtId="41" fontId="4" fillId="0" borderId="10" xfId="48" applyFont="1" applyBorder="1" applyAlignment="1">
      <alignment vertical="center"/>
    </xf>
    <xf numFmtId="41" fontId="4" fillId="24" borderId="10" xfId="48" applyFont="1" applyFill="1" applyBorder="1" applyAlignment="1">
      <alignment horizontal="right" vertical="center"/>
    </xf>
    <xf numFmtId="41" fontId="4" fillId="0" borderId="10" xfId="48" applyFont="1" applyBorder="1" applyAlignment="1">
      <alignment vertical="center"/>
    </xf>
    <xf numFmtId="41" fontId="4" fillId="0" borderId="10" xfId="62" applyNumberFormat="1" applyFont="1" applyBorder="1">
      <alignment vertical="center"/>
      <protection/>
    </xf>
    <xf numFmtId="202" fontId="4" fillId="0" borderId="10" xfId="62" applyNumberFormat="1" applyFont="1" applyBorder="1">
      <alignment vertical="center"/>
      <protection/>
    </xf>
    <xf numFmtId="41" fontId="4" fillId="24" borderId="0" xfId="48" applyFont="1" applyFill="1" applyBorder="1" applyAlignment="1">
      <alignment horizontal="right" vertical="center"/>
    </xf>
    <xf numFmtId="203" fontId="4" fillId="0" borderId="0" xfId="48" applyNumberFormat="1" applyFont="1" applyAlignment="1">
      <alignment horizontal="right" vertical="center"/>
    </xf>
    <xf numFmtId="203" fontId="4" fillId="0" borderId="10" xfId="48" applyNumberFormat="1" applyFont="1" applyBorder="1" applyAlignment="1">
      <alignment horizontal="right" vertical="center"/>
    </xf>
    <xf numFmtId="197" fontId="4" fillId="0" borderId="10" xfId="43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197" fontId="4" fillId="0" borderId="12" xfId="43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203" fontId="4" fillId="0" borderId="14" xfId="48" applyNumberFormat="1" applyFont="1" applyBorder="1" applyAlignment="1">
      <alignment horizontal="right" vertical="center"/>
    </xf>
    <xf numFmtId="197" fontId="4" fillId="0" borderId="14" xfId="43" applyNumberFormat="1" applyFont="1" applyBorder="1" applyAlignment="1">
      <alignment horizontal="right" vertical="center"/>
    </xf>
    <xf numFmtId="197" fontId="4" fillId="0" borderId="13" xfId="43" applyNumberFormat="1" applyFont="1" applyBorder="1" applyAlignment="1">
      <alignment horizontal="right" vertical="center"/>
    </xf>
    <xf numFmtId="203" fontId="4" fillId="0" borderId="15" xfId="48" applyNumberFormat="1" applyFont="1" applyBorder="1" applyAlignment="1">
      <alignment horizontal="right" vertical="center"/>
    </xf>
    <xf numFmtId="203" fontId="4" fillId="0" borderId="16" xfId="48" applyNumberFormat="1" applyFont="1" applyBorder="1" applyAlignment="1">
      <alignment horizontal="right" vertical="center"/>
    </xf>
    <xf numFmtId="0" fontId="4" fillId="25" borderId="17" xfId="0" applyFont="1" applyFill="1" applyBorder="1" applyAlignment="1">
      <alignment horizontal="center" vertical="center"/>
    </xf>
    <xf numFmtId="203" fontId="4" fillId="25" borderId="18" xfId="48" applyNumberFormat="1" applyFont="1" applyFill="1" applyBorder="1" applyAlignment="1">
      <alignment horizontal="right" vertical="center"/>
    </xf>
    <xf numFmtId="203" fontId="4" fillId="25" borderId="19" xfId="48" applyNumberFormat="1" applyFont="1" applyFill="1" applyBorder="1" applyAlignment="1">
      <alignment horizontal="right" vertical="center"/>
    </xf>
    <xf numFmtId="197" fontId="4" fillId="25" borderId="19" xfId="43" applyNumberFormat="1" applyFont="1" applyFill="1" applyBorder="1" applyAlignment="1">
      <alignment horizontal="right" vertical="center"/>
    </xf>
    <xf numFmtId="197" fontId="4" fillId="25" borderId="17" xfId="43" applyNumberFormat="1" applyFont="1" applyFill="1" applyBorder="1" applyAlignment="1">
      <alignment horizontal="right" vertical="center"/>
    </xf>
    <xf numFmtId="203" fontId="4" fillId="25" borderId="20" xfId="48" applyNumberFormat="1" applyFont="1" applyFill="1" applyBorder="1" applyAlignment="1">
      <alignment horizontal="right" vertical="center"/>
    </xf>
    <xf numFmtId="203" fontId="4" fillId="25" borderId="21" xfId="48" applyNumberFormat="1" applyFont="1" applyFill="1" applyBorder="1" applyAlignment="1">
      <alignment horizontal="right" vertical="center"/>
    </xf>
    <xf numFmtId="197" fontId="4" fillId="25" borderId="21" xfId="43" applyNumberFormat="1" applyFont="1" applyFill="1" applyBorder="1" applyAlignment="1">
      <alignment horizontal="right" vertical="center"/>
    </xf>
    <xf numFmtId="197" fontId="4" fillId="25" borderId="22" xfId="43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 shrinkToFit="1"/>
    </xf>
    <xf numFmtId="182" fontId="7" fillId="0" borderId="10" xfId="0" applyNumberFormat="1" applyFont="1" applyBorder="1" applyAlignment="1">
      <alignment vertical="center"/>
    </xf>
    <xf numFmtId="182" fontId="8" fillId="0" borderId="10" xfId="0" applyNumberFormat="1" applyFont="1" applyBorder="1" applyAlignment="1">
      <alignment vertical="center"/>
    </xf>
    <xf numFmtId="0" fontId="8" fillId="4" borderId="10" xfId="0" applyFont="1" applyFill="1" applyBorder="1" applyAlignment="1">
      <alignment vertical="center" shrinkToFit="1"/>
    </xf>
    <xf numFmtId="182" fontId="7" fillId="4" borderId="10" xfId="0" applyNumberFormat="1" applyFont="1" applyFill="1" applyBorder="1" applyAlignment="1">
      <alignment vertical="center"/>
    </xf>
    <xf numFmtId="182" fontId="8" fillId="4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211" fontId="8" fillId="0" borderId="10" xfId="0" applyNumberFormat="1" applyFont="1" applyFill="1" applyBorder="1" applyAlignment="1">
      <alignment vertical="center"/>
    </xf>
    <xf numFmtId="211" fontId="8" fillId="4" borderId="10" xfId="0" applyNumberFormat="1" applyFont="1" applyFill="1" applyBorder="1" applyAlignment="1">
      <alignment vertical="center"/>
    </xf>
    <xf numFmtId="0" fontId="8" fillId="4" borderId="10" xfId="0" applyFont="1" applyFill="1" applyBorder="1" applyAlignment="1">
      <alignment horizontal="center" vertical="center" shrinkToFit="1"/>
    </xf>
    <xf numFmtId="0" fontId="4" fillId="25" borderId="23" xfId="0" applyFont="1" applyFill="1" applyBorder="1" applyAlignment="1">
      <alignment horizontal="center" vertical="center"/>
    </xf>
    <xf numFmtId="0" fontId="4" fillId="25" borderId="24" xfId="0" applyFont="1" applyFill="1" applyBorder="1" applyAlignment="1">
      <alignment horizontal="center" vertical="center"/>
    </xf>
    <xf numFmtId="0" fontId="4" fillId="25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25" borderId="27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203" fontId="4" fillId="0" borderId="26" xfId="0" applyNumberFormat="1" applyFont="1" applyBorder="1" applyAlignment="1">
      <alignment horizontal="right" vertical="center"/>
    </xf>
    <xf numFmtId="203" fontId="4" fillId="0" borderId="28" xfId="0" applyNumberFormat="1" applyFont="1" applyBorder="1" applyAlignment="1">
      <alignment horizontal="right" vertical="center"/>
    </xf>
    <xf numFmtId="203" fontId="4" fillId="0" borderId="29" xfId="0" applyNumberFormat="1" applyFont="1" applyBorder="1" applyAlignment="1">
      <alignment horizontal="right" vertical="center"/>
    </xf>
    <xf numFmtId="203" fontId="4" fillId="0" borderId="30" xfId="0" applyNumberFormat="1" applyFont="1" applyBorder="1" applyAlignment="1">
      <alignment horizontal="right" vertical="center"/>
    </xf>
    <xf numFmtId="203" fontId="4" fillId="0" borderId="31" xfId="0" applyNumberFormat="1" applyFont="1" applyBorder="1" applyAlignment="1">
      <alignment horizontal="right" vertical="center"/>
    </xf>
    <xf numFmtId="203" fontId="4" fillId="0" borderId="27" xfId="0" applyNumberFormat="1" applyFont="1" applyBorder="1" applyAlignment="1">
      <alignment horizontal="right" vertical="center"/>
    </xf>
    <xf numFmtId="10" fontId="4" fillId="25" borderId="30" xfId="43" applyNumberFormat="1" applyFont="1" applyFill="1" applyBorder="1" applyAlignment="1">
      <alignment horizontal="right" vertical="center"/>
    </xf>
    <xf numFmtId="10" fontId="4" fillId="25" borderId="31" xfId="43" applyNumberFormat="1" applyFont="1" applyFill="1" applyBorder="1" applyAlignment="1">
      <alignment horizontal="right" vertical="center"/>
    </xf>
    <xf numFmtId="10" fontId="4" fillId="25" borderId="27" xfId="43" applyNumberFormat="1" applyFont="1" applyFill="1" applyBorder="1" applyAlignment="1">
      <alignment horizontal="right" vertical="center"/>
    </xf>
    <xf numFmtId="203" fontId="4" fillId="4" borderId="23" xfId="0" applyNumberFormat="1" applyFont="1" applyFill="1" applyBorder="1" applyAlignment="1">
      <alignment horizontal="right" vertical="center"/>
    </xf>
    <xf numFmtId="203" fontId="4" fillId="4" borderId="25" xfId="0" applyNumberFormat="1" applyFont="1" applyFill="1" applyBorder="1" applyAlignment="1">
      <alignment horizontal="right" vertical="center"/>
    </xf>
    <xf numFmtId="203" fontId="4" fillId="4" borderId="24" xfId="0" applyNumberFormat="1" applyFont="1" applyFill="1" applyBorder="1" applyAlignment="1">
      <alignment horizontal="right" vertical="center"/>
    </xf>
    <xf numFmtId="0" fontId="4" fillId="25" borderId="17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25" borderId="19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181" fontId="9" fillId="0" borderId="18" xfId="0" applyNumberFormat="1" applyFont="1" applyBorder="1" applyAlignment="1">
      <alignment horizontal="center" vertical="center"/>
    </xf>
    <xf numFmtId="181" fontId="9" fillId="0" borderId="19" xfId="0" applyNumberFormat="1" applyFont="1" applyBorder="1" applyAlignment="1">
      <alignment horizontal="center" vertical="center"/>
    </xf>
    <xf numFmtId="213" fontId="9" fillId="0" borderId="18" xfId="0" applyNumberFormat="1" applyFont="1" applyBorder="1" applyAlignment="1">
      <alignment horizontal="center" vertical="center" wrapText="1"/>
    </xf>
    <xf numFmtId="213" fontId="9" fillId="0" borderId="19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203" fontId="9" fillId="0" borderId="36" xfId="0" applyNumberFormat="1" applyFont="1" applyBorder="1" applyAlignment="1">
      <alignment horizontal="center" vertical="center"/>
    </xf>
    <xf numFmtId="203" fontId="9" fillId="0" borderId="32" xfId="0" applyNumberFormat="1" applyFont="1" applyBorder="1" applyAlignment="1">
      <alignment horizontal="center" vertical="center"/>
    </xf>
    <xf numFmtId="203" fontId="9" fillId="0" borderId="33" xfId="0" applyNumberFormat="1" applyFont="1" applyBorder="1" applyAlignment="1">
      <alignment horizontal="center" vertical="center"/>
    </xf>
    <xf numFmtId="203" fontId="9" fillId="0" borderId="35" xfId="0" applyNumberFormat="1" applyFont="1" applyBorder="1" applyAlignment="1">
      <alignment horizontal="center" vertical="center"/>
    </xf>
    <xf numFmtId="203" fontId="9" fillId="0" borderId="15" xfId="0" applyNumberFormat="1" applyFont="1" applyBorder="1" applyAlignment="1">
      <alignment horizontal="center" vertical="center"/>
    </xf>
    <xf numFmtId="203" fontId="9" fillId="0" borderId="14" xfId="0" applyNumberFormat="1" applyFont="1" applyBorder="1" applyAlignment="1">
      <alignment horizontal="center" vertical="center"/>
    </xf>
    <xf numFmtId="213" fontId="9" fillId="0" borderId="15" xfId="0" applyNumberFormat="1" applyFont="1" applyBorder="1" applyAlignment="1">
      <alignment horizontal="center" vertical="center"/>
    </xf>
    <xf numFmtId="213" fontId="9" fillId="0" borderId="14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7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203" fontId="9" fillId="0" borderId="38" xfId="0" applyNumberFormat="1" applyFont="1" applyBorder="1" applyAlignment="1">
      <alignment horizontal="center" vertical="center"/>
    </xf>
    <xf numFmtId="203" fontId="9" fillId="0" borderId="12" xfId="0" applyNumberFormat="1" applyFont="1" applyBorder="1" applyAlignment="1">
      <alignment horizontal="center" vertical="center"/>
    </xf>
    <xf numFmtId="213" fontId="9" fillId="0" borderId="32" xfId="0" applyNumberFormat="1" applyFont="1" applyBorder="1" applyAlignment="1">
      <alignment horizontal="center" vertical="center"/>
    </xf>
    <xf numFmtId="213" fontId="9" fillId="0" borderId="33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center"/>
    </xf>
    <xf numFmtId="203" fontId="9" fillId="0" borderId="40" xfId="0" applyNumberFormat="1" applyFont="1" applyBorder="1" applyAlignment="1">
      <alignment horizontal="center" vertical="center"/>
    </xf>
    <xf numFmtId="203" fontId="9" fillId="0" borderId="41" xfId="0" applyNumberFormat="1" applyFont="1" applyBorder="1" applyAlignment="1">
      <alignment horizontal="center" vertical="center"/>
    </xf>
    <xf numFmtId="203" fontId="9" fillId="0" borderId="42" xfId="0" applyNumberFormat="1" applyFont="1" applyBorder="1" applyAlignment="1">
      <alignment horizontal="center" vertical="center"/>
    </xf>
    <xf numFmtId="213" fontId="9" fillId="0" borderId="41" xfId="0" applyNumberFormat="1" applyFont="1" applyBorder="1" applyAlignment="1">
      <alignment horizontal="center" vertical="center"/>
    </xf>
    <xf numFmtId="213" fontId="9" fillId="0" borderId="4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213" fontId="9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43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82" fontId="9" fillId="0" borderId="10" xfId="0" applyNumberFormat="1" applyFont="1" applyBorder="1" applyAlignment="1">
      <alignment horizontal="center" vertical="center"/>
    </xf>
    <xf numFmtId="182" fontId="9" fillId="0" borderId="10" xfId="0" applyNumberFormat="1" applyFont="1" applyBorder="1" applyAlignment="1">
      <alignment horizontal="center" vertical="center" wrapText="1"/>
    </xf>
    <xf numFmtId="182" fontId="9" fillId="0" borderId="37" xfId="0" applyNumberFormat="1" applyFont="1" applyBorder="1" applyAlignment="1">
      <alignment horizontal="center" vertical="center" wrapText="1"/>
    </xf>
    <xf numFmtId="182" fontId="9" fillId="0" borderId="0" xfId="0" applyNumberFormat="1" applyFont="1" applyAlignment="1">
      <alignment vertical="center"/>
    </xf>
    <xf numFmtId="182" fontId="9" fillId="0" borderId="10" xfId="0" applyNumberFormat="1" applyFont="1" applyBorder="1" applyAlignment="1">
      <alignment vertical="center"/>
    </xf>
    <xf numFmtId="198" fontId="9" fillId="0" borderId="10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/>
    </xf>
    <xf numFmtId="182" fontId="10" fillId="0" borderId="10" xfId="0" applyNumberFormat="1" applyFont="1" applyBorder="1" applyAlignment="1">
      <alignment vertical="center"/>
    </xf>
    <xf numFmtId="182" fontId="9" fillId="0" borderId="0" xfId="0" applyNumberFormat="1" applyFont="1" applyAlignment="1">
      <alignment horizontal="center" vertical="center"/>
    </xf>
    <xf numFmtId="0" fontId="29" fillId="4" borderId="20" xfId="0" applyFont="1" applyFill="1" applyBorder="1" applyAlignment="1">
      <alignment horizontal="center" vertical="center" shrinkToFit="1"/>
    </xf>
    <xf numFmtId="0" fontId="29" fillId="4" borderId="21" xfId="0" applyFont="1" applyFill="1" applyBorder="1" applyAlignment="1">
      <alignment horizontal="center" vertical="center" shrinkToFit="1"/>
    </xf>
    <xf numFmtId="0" fontId="30" fillId="4" borderId="22" xfId="0" applyFont="1" applyFill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14" xfId="0" applyFont="1" applyBorder="1" applyAlignment="1">
      <alignment horizontal="center" vertical="center" shrinkToFit="1"/>
    </xf>
    <xf numFmtId="0" fontId="29" fillId="0" borderId="13" xfId="0" applyFont="1" applyBorder="1" applyAlignment="1">
      <alignment horizontal="center" vertical="center" shrinkToFit="1"/>
    </xf>
    <xf numFmtId="0" fontId="29" fillId="0" borderId="16" xfId="0" applyFont="1" applyBorder="1" applyAlignment="1">
      <alignment horizontal="center" vertical="center" shrinkToFit="1"/>
    </xf>
    <xf numFmtId="0" fontId="29" fillId="0" borderId="33" xfId="0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 shrinkToFit="1"/>
    </xf>
    <xf numFmtId="0" fontId="29" fillId="0" borderId="12" xfId="0" applyFont="1" applyBorder="1" applyAlignment="1">
      <alignment horizontal="center" vertical="center" shrinkToFit="1"/>
    </xf>
    <xf numFmtId="0" fontId="29" fillId="0" borderId="18" xfId="0" applyFont="1" applyBorder="1" applyAlignment="1">
      <alignment horizontal="center" vertical="center" shrinkToFit="1"/>
    </xf>
    <xf numFmtId="0" fontId="29" fillId="0" borderId="42" xfId="0" applyFont="1" applyBorder="1" applyAlignment="1">
      <alignment horizontal="center" vertical="center" shrinkToFit="1"/>
    </xf>
    <xf numFmtId="0" fontId="29" fillId="0" borderId="19" xfId="0" applyFont="1" applyBorder="1" applyAlignment="1">
      <alignment horizontal="center" vertical="center" shrinkToFit="1"/>
    </xf>
    <xf numFmtId="0" fontId="29" fillId="0" borderId="11" xfId="0" applyFont="1" applyBorder="1" applyAlignment="1">
      <alignment horizontal="center" vertical="center" shrinkToFit="1"/>
    </xf>
    <xf numFmtId="0" fontId="29" fillId="0" borderId="17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29" fillId="0" borderId="35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46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29" fillId="0" borderId="20" xfId="0" applyFont="1" applyBorder="1" applyAlignment="1">
      <alignment horizontal="center" vertical="center" shrinkToFit="1"/>
    </xf>
    <xf numFmtId="0" fontId="29" fillId="0" borderId="21" xfId="0" applyFont="1" applyBorder="1" applyAlignment="1">
      <alignment horizontal="center" vertical="center" shrinkToFit="1"/>
    </xf>
    <xf numFmtId="0" fontId="29" fillId="0" borderId="22" xfId="0" applyFont="1" applyBorder="1" applyAlignment="1">
      <alignment horizontal="center" vertical="center" shrinkToFit="1"/>
    </xf>
    <xf numFmtId="203" fontId="4" fillId="0" borderId="48" xfId="0" applyNumberFormat="1" applyFont="1" applyBorder="1" applyAlignment="1">
      <alignment horizontal="right" vertical="center"/>
    </xf>
    <xf numFmtId="203" fontId="4" fillId="4" borderId="49" xfId="0" applyNumberFormat="1" applyFont="1" applyFill="1" applyBorder="1" applyAlignment="1">
      <alignment horizontal="right" vertical="center"/>
    </xf>
    <xf numFmtId="203" fontId="4" fillId="0" borderId="50" xfId="0" applyNumberFormat="1" applyFont="1" applyBorder="1" applyAlignment="1">
      <alignment horizontal="right" vertical="center"/>
    </xf>
    <xf numFmtId="203" fontId="4" fillId="4" borderId="51" xfId="0" applyNumberFormat="1" applyFont="1" applyFill="1" applyBorder="1" applyAlignment="1">
      <alignment horizontal="right" vertical="center"/>
    </xf>
    <xf numFmtId="203" fontId="31" fillId="0" borderId="14" xfId="48" applyNumberFormat="1" applyFont="1" applyBorder="1" applyAlignment="1">
      <alignment horizontal="right" vertical="center"/>
    </xf>
    <xf numFmtId="203" fontId="31" fillId="0" borderId="10" xfId="48" applyNumberFormat="1" applyFont="1" applyBorder="1" applyAlignment="1">
      <alignment horizontal="right" vertical="center"/>
    </xf>
    <xf numFmtId="203" fontId="31" fillId="25" borderId="19" xfId="48" applyNumberFormat="1" applyFont="1" applyFill="1" applyBorder="1" applyAlignment="1">
      <alignment horizontal="right" vertical="center"/>
    </xf>
    <xf numFmtId="203" fontId="31" fillId="25" borderId="21" xfId="48" applyNumberFormat="1" applyFont="1" applyFill="1" applyBorder="1" applyAlignment="1">
      <alignment horizontal="right" vertical="center"/>
    </xf>
    <xf numFmtId="0" fontId="4" fillId="25" borderId="45" xfId="0" applyFont="1" applyFill="1" applyBorder="1" applyAlignment="1">
      <alignment horizontal="center" vertical="center" shrinkToFit="1"/>
    </xf>
    <xf numFmtId="0" fontId="4" fillId="25" borderId="41" xfId="0" applyFont="1" applyFill="1" applyBorder="1" applyAlignment="1">
      <alignment horizontal="center" vertical="center" shrinkToFit="1"/>
    </xf>
    <xf numFmtId="0" fontId="4" fillId="25" borderId="11" xfId="0" applyFont="1" applyFill="1" applyBorder="1" applyAlignment="1">
      <alignment horizontal="center" vertical="center" shrinkToFit="1"/>
    </xf>
    <xf numFmtId="0" fontId="4" fillId="25" borderId="42" xfId="0" applyFont="1" applyFill="1" applyBorder="1" applyAlignment="1">
      <alignment horizontal="center" vertical="center" shrinkToFit="1"/>
    </xf>
    <xf numFmtId="0" fontId="4" fillId="0" borderId="10" xfId="62" applyFont="1" applyBorder="1" applyAlignment="1">
      <alignment horizontal="center" vertical="center"/>
      <protection/>
    </xf>
    <xf numFmtId="41" fontId="3" fillId="24" borderId="52" xfId="48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181" fontId="10" fillId="0" borderId="15" xfId="0" applyNumberFormat="1" applyFont="1" applyBorder="1" applyAlignment="1">
      <alignment horizontal="center" vertical="center"/>
    </xf>
    <xf numFmtId="181" fontId="10" fillId="0" borderId="14" xfId="0" applyNumberFormat="1" applyFont="1" applyBorder="1" applyAlignment="1">
      <alignment horizontal="center" vertical="center"/>
    </xf>
    <xf numFmtId="213" fontId="10" fillId="0" borderId="53" xfId="0" applyNumberFormat="1" applyFont="1" applyBorder="1" applyAlignment="1">
      <alignment horizontal="center" vertical="center"/>
    </xf>
    <xf numFmtId="213" fontId="10" fillId="0" borderId="54" xfId="0" applyNumberFormat="1" applyFont="1" applyBorder="1" applyAlignment="1">
      <alignment horizontal="center" vertical="center"/>
    </xf>
    <xf numFmtId="182" fontId="9" fillId="0" borderId="10" xfId="0" applyNumberFormat="1" applyFont="1" applyBorder="1" applyAlignment="1">
      <alignment horizontal="center" vertical="center"/>
    </xf>
    <xf numFmtId="182" fontId="9" fillId="0" borderId="37" xfId="0" applyNumberFormat="1" applyFont="1" applyBorder="1" applyAlignment="1">
      <alignment horizontal="center" vertical="center" wrapText="1"/>
    </xf>
    <xf numFmtId="182" fontId="9" fillId="0" borderId="55" xfId="0" applyNumberFormat="1" applyFont="1" applyBorder="1" applyAlignment="1">
      <alignment horizontal="center" vertical="center" wrapText="1"/>
    </xf>
    <xf numFmtId="0" fontId="4" fillId="25" borderId="56" xfId="0" applyFont="1" applyFill="1" applyBorder="1" applyAlignment="1">
      <alignment horizontal="center" vertical="center" shrinkToFit="1"/>
    </xf>
    <xf numFmtId="0" fontId="4" fillId="25" borderId="57" xfId="0" applyFont="1" applyFill="1" applyBorder="1" applyAlignment="1">
      <alignment horizontal="center" vertical="center" shrinkToFit="1"/>
    </xf>
    <xf numFmtId="0" fontId="4" fillId="25" borderId="58" xfId="0" applyFont="1" applyFill="1" applyBorder="1" applyAlignment="1">
      <alignment horizontal="center" vertical="center" shrinkToFit="1"/>
    </xf>
    <xf numFmtId="0" fontId="4" fillId="25" borderId="37" xfId="0" applyFont="1" applyFill="1" applyBorder="1" applyAlignment="1">
      <alignment horizontal="center" vertical="center" shrinkToFit="1"/>
    </xf>
    <xf numFmtId="0" fontId="4" fillId="25" borderId="55" xfId="0" applyFont="1" applyFill="1" applyBorder="1" applyAlignment="1">
      <alignment horizontal="center" vertical="center" shrinkToFit="1"/>
    </xf>
    <xf numFmtId="0" fontId="4" fillId="25" borderId="59" xfId="0" applyFont="1" applyFill="1" applyBorder="1" applyAlignment="1">
      <alignment horizontal="center" vertical="center" shrinkToFit="1"/>
    </xf>
    <xf numFmtId="0" fontId="4" fillId="25" borderId="10" xfId="0" applyFont="1" applyFill="1" applyBorder="1" applyAlignment="1">
      <alignment horizontal="center" vertical="center" shrinkToFit="1"/>
    </xf>
    <xf numFmtId="0" fontId="4" fillId="25" borderId="12" xfId="0" applyFont="1" applyFill="1" applyBorder="1" applyAlignment="1">
      <alignment horizontal="center" vertical="center" shrinkToFit="1"/>
    </xf>
    <xf numFmtId="0" fontId="4" fillId="25" borderId="15" xfId="0" applyFont="1" applyFill="1" applyBorder="1" applyAlignment="1">
      <alignment horizontal="center" vertical="center" shrinkToFit="1"/>
    </xf>
    <xf numFmtId="0" fontId="4" fillId="25" borderId="14" xfId="0" applyFont="1" applyFill="1" applyBorder="1" applyAlignment="1">
      <alignment horizontal="center" vertical="center" shrinkToFit="1"/>
    </xf>
    <xf numFmtId="0" fontId="4" fillId="25" borderId="13" xfId="0" applyFont="1" applyFill="1" applyBorder="1" applyAlignment="1">
      <alignment horizontal="center" vertical="center" shrinkToFit="1"/>
    </xf>
    <xf numFmtId="0" fontId="4" fillId="25" borderId="16" xfId="0" applyFont="1" applyFill="1" applyBorder="1" applyAlignment="1">
      <alignment horizontal="center" vertical="center" shrinkToFit="1"/>
    </xf>
    <xf numFmtId="0" fontId="4" fillId="25" borderId="18" xfId="0" applyFont="1" applyFill="1" applyBorder="1" applyAlignment="1">
      <alignment horizontal="center" vertical="center" shrinkToFit="1"/>
    </xf>
    <xf numFmtId="0" fontId="4" fillId="25" borderId="19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25" borderId="20" xfId="0" applyFont="1" applyFill="1" applyBorder="1" applyAlignment="1">
      <alignment horizontal="center" vertical="center"/>
    </xf>
    <xf numFmtId="0" fontId="4" fillId="25" borderId="22" xfId="0" applyFont="1" applyFill="1" applyBorder="1" applyAlignment="1">
      <alignment horizontal="center" vertical="center"/>
    </xf>
    <xf numFmtId="0" fontId="4" fillId="25" borderId="17" xfId="0" applyFont="1" applyFill="1" applyBorder="1" applyAlignment="1">
      <alignment horizontal="center" vertical="center" shrinkToFit="1"/>
    </xf>
    <xf numFmtId="0" fontId="4" fillId="25" borderId="28" xfId="0" applyFont="1" applyFill="1" applyBorder="1" applyAlignment="1">
      <alignment horizontal="center" vertical="center"/>
    </xf>
    <xf numFmtId="0" fontId="4" fillId="25" borderId="29" xfId="0" applyFont="1" applyFill="1" applyBorder="1" applyAlignment="1">
      <alignment horizontal="center" vertical="center"/>
    </xf>
    <xf numFmtId="0" fontId="4" fillId="25" borderId="26" xfId="0" applyFont="1" applyFill="1" applyBorder="1" applyAlignment="1">
      <alignment horizontal="center" vertical="center"/>
    </xf>
    <xf numFmtId="0" fontId="4" fillId="25" borderId="23" xfId="0" applyFont="1" applyFill="1" applyBorder="1" applyAlignment="1">
      <alignment horizontal="center" vertical="center"/>
    </xf>
    <xf numFmtId="0" fontId="4" fillId="25" borderId="24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3" fillId="0" borderId="0" xfId="63" applyNumberFormat="1" applyFont="1" applyAlignment="1">
      <alignment horizontal="center" wrapText="1"/>
      <protection/>
    </xf>
    <xf numFmtId="0" fontId="33" fillId="0" borderId="0" xfId="63" applyNumberFormat="1" applyFont="1" applyAlignment="1">
      <alignment horizontal="center"/>
      <protection/>
    </xf>
    <xf numFmtId="0" fontId="32" fillId="0" borderId="0" xfId="63" applyNumberFormat="1" applyAlignment="1">
      <alignment vertical="center"/>
      <protection/>
    </xf>
    <xf numFmtId="0" fontId="35" fillId="0" borderId="0" xfId="63" applyNumberFormat="1" applyFont="1" applyAlignment="1">
      <alignment horizontal="center" vertical="center" wrapText="1"/>
      <protection/>
    </xf>
    <xf numFmtId="0" fontId="37" fillId="0" borderId="52" xfId="63" applyNumberFormat="1" applyFont="1" applyBorder="1" applyAlignment="1">
      <alignment horizontal="right"/>
      <protection/>
    </xf>
    <xf numFmtId="0" fontId="38" fillId="0" borderId="10" xfId="63" applyNumberFormat="1" applyFont="1" applyBorder="1" applyAlignment="1">
      <alignment horizontal="center" vertical="center"/>
      <protection/>
    </xf>
    <xf numFmtId="182" fontId="38" fillId="0" borderId="10" xfId="63" applyNumberFormat="1" applyFont="1" applyBorder="1" applyAlignment="1">
      <alignment horizontal="center" vertical="center"/>
      <protection/>
    </xf>
    <xf numFmtId="202" fontId="38" fillId="0" borderId="10" xfId="63" applyNumberFormat="1" applyFont="1" applyBorder="1" applyAlignment="1">
      <alignment horizontal="center" vertical="center"/>
      <protection/>
    </xf>
    <xf numFmtId="0" fontId="32" fillId="0" borderId="10" xfId="63" applyNumberFormat="1" applyBorder="1" applyAlignment="1">
      <alignment vertical="center"/>
      <protection/>
    </xf>
    <xf numFmtId="182" fontId="32" fillId="0" borderId="10" xfId="63" applyNumberFormat="1" applyBorder="1" applyAlignment="1">
      <alignment horizontal="center" vertical="center"/>
      <protection/>
    </xf>
    <xf numFmtId="202" fontId="32" fillId="0" borderId="10" xfId="63" applyNumberFormat="1" applyBorder="1" applyAlignment="1">
      <alignment horizontal="center" vertical="center"/>
      <protection/>
    </xf>
    <xf numFmtId="0" fontId="4" fillId="0" borderId="10" xfId="63" applyNumberFormat="1" applyFont="1" applyBorder="1" applyAlignment="1">
      <alignment vertical="center"/>
      <protection/>
    </xf>
    <xf numFmtId="0" fontId="32" fillId="0" borderId="0" xfId="63" applyNumberFormat="1" applyBorder="1" applyAlignment="1">
      <alignment vertical="center"/>
      <protection/>
    </xf>
    <xf numFmtId="0" fontId="37" fillId="0" borderId="60" xfId="63" applyNumberFormat="1" applyFont="1" applyBorder="1" applyAlignment="1">
      <alignment horizontal="right" vertical="top"/>
      <protection/>
    </xf>
    <xf numFmtId="182" fontId="32" fillId="0" borderId="0" xfId="63" applyNumberFormat="1" applyBorder="1" applyAlignment="1">
      <alignment horizontal="center" vertical="center"/>
      <protection/>
    </xf>
    <xf numFmtId="202" fontId="32" fillId="0" borderId="0" xfId="63" applyNumberFormat="1" applyBorder="1" applyAlignment="1">
      <alignment horizontal="center" vertical="center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2004학년도최종등록현황" xfId="62"/>
    <cellStyle name="표준_첨부2 대학충원률(대학 확인 최종)" xfId="63"/>
    <cellStyle name="Hyperlink" xfId="64"/>
  </cellStyles>
  <dxfs count="3">
    <dxf>
      <fill>
        <patternFill>
          <bgColor rgb="FFFFFF00"/>
        </patternFill>
      </fill>
      <border/>
    </dxf>
    <dxf>
      <fill>
        <patternFill>
          <bgColor rgb="FFFFFF99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8"/>
  <sheetViews>
    <sheetView tabSelected="1" workbookViewId="0" topLeftCell="A1">
      <selection activeCell="K72" sqref="K72"/>
    </sheetView>
  </sheetViews>
  <sheetFormatPr defaultColWidth="8.88671875" defaultRowHeight="13.5"/>
  <cols>
    <col min="1" max="1" width="6.99609375" style="5" bestFit="1" customWidth="1"/>
    <col min="2" max="2" width="6.99609375" style="13" bestFit="1" customWidth="1"/>
    <col min="3" max="3" width="11.4453125" style="13" customWidth="1"/>
    <col min="4" max="4" width="5.5546875" style="13" customWidth="1"/>
    <col min="5" max="5" width="8.4453125" style="13" customWidth="1"/>
    <col min="6" max="11" width="8.88671875" style="5" customWidth="1"/>
    <col min="12" max="16384" width="8.88671875" style="5" customWidth="1"/>
  </cols>
  <sheetData>
    <row r="1" spans="1:11" ht="35.25" customHeight="1">
      <c r="A1" s="161" t="s">
        <v>27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2" ht="15.75" customHeight="1">
      <c r="A2" s="2" t="s">
        <v>0</v>
      </c>
      <c r="B2" s="2"/>
      <c r="C2" s="2" t="s">
        <v>2</v>
      </c>
      <c r="D2" s="2" t="s">
        <v>28</v>
      </c>
      <c r="E2" s="2" t="s">
        <v>1</v>
      </c>
      <c r="F2" s="2" t="s">
        <v>29</v>
      </c>
      <c r="G2" s="6" t="s">
        <v>30</v>
      </c>
      <c r="H2" s="6" t="s">
        <v>31</v>
      </c>
      <c r="I2" s="160" t="s">
        <v>32</v>
      </c>
      <c r="J2" s="160"/>
      <c r="K2" s="160" t="s">
        <v>33</v>
      </c>
      <c r="L2" s="160"/>
    </row>
    <row r="3" spans="1:12" ht="15.75" customHeight="1">
      <c r="A3" s="2" t="s">
        <v>34</v>
      </c>
      <c r="B3" s="2" t="s">
        <v>24</v>
      </c>
      <c r="C3" s="2" t="s">
        <v>2</v>
      </c>
      <c r="D3" s="2" t="s">
        <v>28</v>
      </c>
      <c r="E3" s="2" t="s">
        <v>1</v>
      </c>
      <c r="F3" s="2" t="s">
        <v>29</v>
      </c>
      <c r="G3" s="6" t="s">
        <v>30</v>
      </c>
      <c r="H3" s="6" t="s">
        <v>31</v>
      </c>
      <c r="I3" s="7" t="s">
        <v>35</v>
      </c>
      <c r="J3" s="7" t="s">
        <v>36</v>
      </c>
      <c r="K3" s="7" t="s">
        <v>37</v>
      </c>
      <c r="L3" s="7" t="s">
        <v>38</v>
      </c>
    </row>
    <row r="4" spans="1:12" ht="12">
      <c r="A4" s="1" t="s">
        <v>3</v>
      </c>
      <c r="B4" s="1" t="s">
        <v>4</v>
      </c>
      <c r="C4" s="8" t="s">
        <v>39</v>
      </c>
      <c r="D4" s="8" t="s">
        <v>25</v>
      </c>
      <c r="E4" s="2" t="s">
        <v>5</v>
      </c>
      <c r="F4" s="9">
        <v>1760</v>
      </c>
      <c r="G4" s="10">
        <v>1949</v>
      </c>
      <c r="H4" s="10">
        <v>1893</v>
      </c>
      <c r="I4" s="11">
        <f aca="true" t="shared" si="0" ref="I4:I68">SUM(F4-H4)</f>
        <v>-133</v>
      </c>
      <c r="J4" s="11">
        <f aca="true" t="shared" si="1" ref="J4:J68">SUM(G4-H4)</f>
        <v>56</v>
      </c>
      <c r="K4" s="12">
        <f aca="true" t="shared" si="2" ref="K4:K68">SUM(H4/F4)*100</f>
        <v>107.55681818181819</v>
      </c>
      <c r="L4" s="12">
        <f aca="true" t="shared" si="3" ref="L4:L68">SUM(H4/G4)*100</f>
        <v>97.12673165726014</v>
      </c>
    </row>
    <row r="5" spans="1:12" ht="12">
      <c r="A5" s="1" t="s">
        <v>3</v>
      </c>
      <c r="B5" s="1" t="s">
        <v>4</v>
      </c>
      <c r="C5" s="8" t="s">
        <v>40</v>
      </c>
      <c r="D5" s="8" t="s">
        <v>25</v>
      </c>
      <c r="E5" s="2" t="s">
        <v>5</v>
      </c>
      <c r="F5" s="9">
        <v>3475</v>
      </c>
      <c r="G5" s="10">
        <v>3709</v>
      </c>
      <c r="H5" s="10">
        <v>3635</v>
      </c>
      <c r="I5" s="11">
        <f t="shared" si="0"/>
        <v>-160</v>
      </c>
      <c r="J5" s="11">
        <f t="shared" si="1"/>
        <v>74</v>
      </c>
      <c r="K5" s="12">
        <f t="shared" si="2"/>
        <v>104.60431654676259</v>
      </c>
      <c r="L5" s="12">
        <f t="shared" si="3"/>
        <v>98.00485306012402</v>
      </c>
    </row>
    <row r="6" spans="1:12" ht="12">
      <c r="A6" s="1" t="s">
        <v>3</v>
      </c>
      <c r="B6" s="1" t="s">
        <v>4</v>
      </c>
      <c r="C6" s="8" t="s">
        <v>41</v>
      </c>
      <c r="D6" s="8" t="s">
        <v>25</v>
      </c>
      <c r="E6" s="2" t="s">
        <v>6</v>
      </c>
      <c r="F6" s="9">
        <v>4465</v>
      </c>
      <c r="G6" s="10">
        <v>4828</v>
      </c>
      <c r="H6" s="10">
        <v>4711</v>
      </c>
      <c r="I6" s="11">
        <f t="shared" si="0"/>
        <v>-246</v>
      </c>
      <c r="J6" s="11">
        <f t="shared" si="1"/>
        <v>117</v>
      </c>
      <c r="K6" s="12">
        <f t="shared" si="2"/>
        <v>105.50951847704366</v>
      </c>
      <c r="L6" s="12">
        <f t="shared" si="3"/>
        <v>97.57663628831814</v>
      </c>
    </row>
    <row r="7" spans="1:12" ht="12">
      <c r="A7" s="1" t="s">
        <v>3</v>
      </c>
      <c r="B7" s="1" t="s">
        <v>4</v>
      </c>
      <c r="C7" s="8" t="s">
        <v>42</v>
      </c>
      <c r="D7" s="8" t="s">
        <v>25</v>
      </c>
      <c r="E7" s="2" t="s">
        <v>7</v>
      </c>
      <c r="F7" s="9">
        <v>3670</v>
      </c>
      <c r="G7" s="10">
        <v>3971</v>
      </c>
      <c r="H7" s="10">
        <v>3711</v>
      </c>
      <c r="I7" s="11">
        <f t="shared" si="0"/>
        <v>-41</v>
      </c>
      <c r="J7" s="11">
        <f t="shared" si="1"/>
        <v>260</v>
      </c>
      <c r="K7" s="12">
        <f t="shared" si="2"/>
        <v>101.11716621253406</v>
      </c>
      <c r="L7" s="12">
        <f t="shared" si="3"/>
        <v>93.45253084865274</v>
      </c>
    </row>
    <row r="8" spans="1:12" ht="12">
      <c r="A8" s="1" t="s">
        <v>3</v>
      </c>
      <c r="B8" s="1" t="s">
        <v>4</v>
      </c>
      <c r="C8" s="8" t="s">
        <v>43</v>
      </c>
      <c r="D8" s="8" t="s">
        <v>25</v>
      </c>
      <c r="E8" s="1" t="s">
        <v>8</v>
      </c>
      <c r="F8" s="9">
        <v>2805</v>
      </c>
      <c r="G8" s="10">
        <v>3340</v>
      </c>
      <c r="H8" s="10">
        <v>2902</v>
      </c>
      <c r="I8" s="11">
        <f t="shared" si="0"/>
        <v>-97</v>
      </c>
      <c r="J8" s="11">
        <f t="shared" si="1"/>
        <v>438</v>
      </c>
      <c r="K8" s="12">
        <f t="shared" si="2"/>
        <v>103.45811051693406</v>
      </c>
      <c r="L8" s="12">
        <f t="shared" si="3"/>
        <v>86.88622754491018</v>
      </c>
    </row>
    <row r="9" spans="1:12" ht="12">
      <c r="A9" s="1" t="s">
        <v>3</v>
      </c>
      <c r="B9" s="1" t="s">
        <v>4</v>
      </c>
      <c r="C9" s="8" t="s">
        <v>44</v>
      </c>
      <c r="D9" s="8" t="s">
        <v>25</v>
      </c>
      <c r="E9" s="2" t="s">
        <v>10</v>
      </c>
      <c r="F9" s="9">
        <v>2150</v>
      </c>
      <c r="G9" s="10">
        <v>2455</v>
      </c>
      <c r="H9" s="10">
        <v>2198</v>
      </c>
      <c r="I9" s="11">
        <f t="shared" si="0"/>
        <v>-48</v>
      </c>
      <c r="J9" s="11">
        <f t="shared" si="1"/>
        <v>257</v>
      </c>
      <c r="K9" s="12">
        <f t="shared" si="2"/>
        <v>102.23255813953489</v>
      </c>
      <c r="L9" s="12">
        <f t="shared" si="3"/>
        <v>89.53156822810591</v>
      </c>
    </row>
    <row r="10" spans="1:12" ht="12">
      <c r="A10" s="1" t="s">
        <v>3</v>
      </c>
      <c r="B10" s="1" t="s">
        <v>4</v>
      </c>
      <c r="C10" s="8" t="s">
        <v>45</v>
      </c>
      <c r="D10" s="8" t="s">
        <v>25</v>
      </c>
      <c r="E10" s="2" t="s">
        <v>11</v>
      </c>
      <c r="F10" s="9">
        <v>1510</v>
      </c>
      <c r="G10" s="10">
        <v>1631</v>
      </c>
      <c r="H10" s="10">
        <v>1579</v>
      </c>
      <c r="I10" s="11">
        <f t="shared" si="0"/>
        <v>-69</v>
      </c>
      <c r="J10" s="11">
        <f t="shared" si="1"/>
        <v>52</v>
      </c>
      <c r="K10" s="12">
        <f t="shared" si="2"/>
        <v>104.56953642384106</v>
      </c>
      <c r="L10" s="12">
        <f t="shared" si="3"/>
        <v>96.81177191906805</v>
      </c>
    </row>
    <row r="11" spans="1:12" ht="12">
      <c r="A11" s="1" t="s">
        <v>3</v>
      </c>
      <c r="B11" s="1" t="s">
        <v>4</v>
      </c>
      <c r="C11" s="8" t="s">
        <v>46</v>
      </c>
      <c r="D11" s="8" t="s">
        <v>25</v>
      </c>
      <c r="E11" s="2" t="s">
        <v>15</v>
      </c>
      <c r="F11" s="9">
        <v>1785</v>
      </c>
      <c r="G11" s="10">
        <v>1985</v>
      </c>
      <c r="H11" s="10">
        <v>1956</v>
      </c>
      <c r="I11" s="11">
        <f t="shared" si="0"/>
        <v>-171</v>
      </c>
      <c r="J11" s="11">
        <f t="shared" si="1"/>
        <v>29</v>
      </c>
      <c r="K11" s="12">
        <f t="shared" si="2"/>
        <v>109.57983193277312</v>
      </c>
      <c r="L11" s="12">
        <f t="shared" si="3"/>
        <v>98.5390428211587</v>
      </c>
    </row>
    <row r="12" spans="1:12" ht="12">
      <c r="A12" s="1" t="s">
        <v>3</v>
      </c>
      <c r="B12" s="1" t="s">
        <v>4</v>
      </c>
      <c r="C12" s="8" t="s">
        <v>47</v>
      </c>
      <c r="D12" s="8" t="s">
        <v>25</v>
      </c>
      <c r="E12" s="2" t="s">
        <v>15</v>
      </c>
      <c r="F12" s="9">
        <v>620</v>
      </c>
      <c r="G12" s="10">
        <v>677</v>
      </c>
      <c r="H12" s="10">
        <v>651</v>
      </c>
      <c r="I12" s="11">
        <f t="shared" si="0"/>
        <v>-31</v>
      </c>
      <c r="J12" s="11">
        <f t="shared" si="1"/>
        <v>26</v>
      </c>
      <c r="K12" s="12">
        <f t="shared" si="2"/>
        <v>105</v>
      </c>
      <c r="L12" s="12">
        <f t="shared" si="3"/>
        <v>96.15952732644017</v>
      </c>
    </row>
    <row r="13" spans="1:12" ht="12">
      <c r="A13" s="1" t="s">
        <v>3</v>
      </c>
      <c r="B13" s="1" t="s">
        <v>13</v>
      </c>
      <c r="C13" s="8" t="s">
        <v>48</v>
      </c>
      <c r="D13" s="8" t="s">
        <v>25</v>
      </c>
      <c r="E13" s="2" t="s">
        <v>7</v>
      </c>
      <c r="F13" s="9">
        <v>1260</v>
      </c>
      <c r="G13" s="10">
        <v>1669</v>
      </c>
      <c r="H13" s="10">
        <v>1006</v>
      </c>
      <c r="I13" s="11">
        <f t="shared" si="0"/>
        <v>254</v>
      </c>
      <c r="J13" s="11">
        <f t="shared" si="1"/>
        <v>663</v>
      </c>
      <c r="K13" s="12">
        <f t="shared" si="2"/>
        <v>79.84126984126985</v>
      </c>
      <c r="L13" s="12">
        <f t="shared" si="3"/>
        <v>60.275614140203714</v>
      </c>
    </row>
    <row r="14" spans="1:12" ht="12">
      <c r="A14" s="1" t="s">
        <v>3</v>
      </c>
      <c r="B14" s="1" t="s">
        <v>4</v>
      </c>
      <c r="C14" s="8" t="s">
        <v>49</v>
      </c>
      <c r="D14" s="8" t="s">
        <v>25</v>
      </c>
      <c r="E14" s="2" t="s">
        <v>16</v>
      </c>
      <c r="F14" s="9">
        <v>4023</v>
      </c>
      <c r="G14" s="10">
        <v>4366</v>
      </c>
      <c r="H14" s="10">
        <v>4223</v>
      </c>
      <c r="I14" s="11">
        <f t="shared" si="0"/>
        <v>-200</v>
      </c>
      <c r="J14" s="11">
        <f t="shared" si="1"/>
        <v>143</v>
      </c>
      <c r="K14" s="12">
        <f t="shared" si="2"/>
        <v>104.97141436738752</v>
      </c>
      <c r="L14" s="12">
        <f t="shared" si="3"/>
        <v>96.7246907924874</v>
      </c>
    </row>
    <row r="15" spans="1:12" ht="12">
      <c r="A15" s="1" t="s">
        <v>3</v>
      </c>
      <c r="B15" s="1" t="s">
        <v>4</v>
      </c>
      <c r="C15" s="8" t="s">
        <v>50</v>
      </c>
      <c r="D15" s="8" t="s">
        <v>25</v>
      </c>
      <c r="E15" s="2" t="s">
        <v>16</v>
      </c>
      <c r="F15" s="9">
        <v>4054</v>
      </c>
      <c r="G15" s="10">
        <v>4096</v>
      </c>
      <c r="H15" s="10">
        <v>4047</v>
      </c>
      <c r="I15" s="11">
        <f t="shared" si="0"/>
        <v>7</v>
      </c>
      <c r="J15" s="11">
        <f t="shared" si="1"/>
        <v>49</v>
      </c>
      <c r="K15" s="12">
        <f t="shared" si="2"/>
        <v>99.82733103108042</v>
      </c>
      <c r="L15" s="12">
        <f t="shared" si="3"/>
        <v>98.8037109375</v>
      </c>
    </row>
    <row r="16" spans="1:12" ht="12">
      <c r="A16" s="1" t="s">
        <v>960</v>
      </c>
      <c r="B16" s="1" t="s">
        <v>961</v>
      </c>
      <c r="C16" s="8" t="s">
        <v>963</v>
      </c>
      <c r="D16" s="8" t="s">
        <v>962</v>
      </c>
      <c r="E16" s="2" t="s">
        <v>964</v>
      </c>
      <c r="F16" s="9">
        <v>540</v>
      </c>
      <c r="G16" s="10">
        <v>551</v>
      </c>
      <c r="H16" s="10">
        <v>531</v>
      </c>
      <c r="I16" s="11">
        <f t="shared" si="0"/>
        <v>9</v>
      </c>
      <c r="J16" s="11">
        <f t="shared" si="1"/>
        <v>20</v>
      </c>
      <c r="K16" s="12">
        <f t="shared" si="2"/>
        <v>98.33333333333333</v>
      </c>
      <c r="L16" s="12">
        <f t="shared" si="3"/>
        <v>96.37023593466425</v>
      </c>
    </row>
    <row r="17" spans="1:12" ht="12">
      <c r="A17" s="1" t="s">
        <v>3</v>
      </c>
      <c r="B17" s="1" t="s">
        <v>13</v>
      </c>
      <c r="C17" s="8" t="s">
        <v>51</v>
      </c>
      <c r="D17" s="8" t="s">
        <v>25</v>
      </c>
      <c r="E17" s="2" t="s">
        <v>5</v>
      </c>
      <c r="F17" s="9">
        <v>2105</v>
      </c>
      <c r="G17" s="10">
        <v>2605</v>
      </c>
      <c r="H17" s="10">
        <v>2058</v>
      </c>
      <c r="I17" s="11">
        <f t="shared" si="0"/>
        <v>47</v>
      </c>
      <c r="J17" s="11">
        <f t="shared" si="1"/>
        <v>547</v>
      </c>
      <c r="K17" s="12">
        <f t="shared" si="2"/>
        <v>97.76722090261283</v>
      </c>
      <c r="L17" s="12">
        <f t="shared" si="3"/>
        <v>79.00191938579655</v>
      </c>
    </row>
    <row r="18" spans="1:12" ht="12">
      <c r="A18" s="1" t="s">
        <v>3</v>
      </c>
      <c r="B18" s="1" t="s">
        <v>13</v>
      </c>
      <c r="C18" s="8" t="s">
        <v>52</v>
      </c>
      <c r="D18" s="8" t="s">
        <v>25</v>
      </c>
      <c r="E18" s="2" t="s">
        <v>11</v>
      </c>
      <c r="F18" s="9">
        <v>1400</v>
      </c>
      <c r="G18" s="10">
        <v>2027</v>
      </c>
      <c r="H18" s="10">
        <v>1233</v>
      </c>
      <c r="I18" s="11">
        <f t="shared" si="0"/>
        <v>167</v>
      </c>
      <c r="J18" s="11">
        <f t="shared" si="1"/>
        <v>794</v>
      </c>
      <c r="K18" s="12">
        <f t="shared" si="2"/>
        <v>88.07142857142857</v>
      </c>
      <c r="L18" s="12">
        <f t="shared" si="3"/>
        <v>60.82881105081401</v>
      </c>
    </row>
    <row r="19" spans="1:12" ht="12">
      <c r="A19" s="1" t="s">
        <v>3</v>
      </c>
      <c r="B19" s="1" t="s">
        <v>4</v>
      </c>
      <c r="C19" s="8" t="s">
        <v>53</v>
      </c>
      <c r="D19" s="8" t="s">
        <v>26</v>
      </c>
      <c r="E19" s="2" t="s">
        <v>17</v>
      </c>
      <c r="F19" s="9">
        <v>3885</v>
      </c>
      <c r="G19" s="10">
        <v>4066</v>
      </c>
      <c r="H19" s="10">
        <v>3945</v>
      </c>
      <c r="I19" s="11">
        <f t="shared" si="0"/>
        <v>-60</v>
      </c>
      <c r="J19" s="11">
        <f t="shared" si="1"/>
        <v>121</v>
      </c>
      <c r="K19" s="12">
        <f t="shared" si="2"/>
        <v>101.54440154440154</v>
      </c>
      <c r="L19" s="12">
        <f t="shared" si="3"/>
        <v>97.02410231185439</v>
      </c>
    </row>
    <row r="20" spans="1:12" ht="12">
      <c r="A20" s="1" t="s">
        <v>3</v>
      </c>
      <c r="B20" s="1" t="s">
        <v>4</v>
      </c>
      <c r="C20" s="8" t="s">
        <v>54</v>
      </c>
      <c r="D20" s="8" t="s">
        <v>25</v>
      </c>
      <c r="E20" s="2" t="s">
        <v>15</v>
      </c>
      <c r="F20" s="9">
        <v>2075</v>
      </c>
      <c r="G20" s="10">
        <v>2224</v>
      </c>
      <c r="H20" s="10">
        <v>2176</v>
      </c>
      <c r="I20" s="11">
        <f t="shared" si="0"/>
        <v>-101</v>
      </c>
      <c r="J20" s="11">
        <f t="shared" si="1"/>
        <v>48</v>
      </c>
      <c r="K20" s="12">
        <f t="shared" si="2"/>
        <v>104.86746987951807</v>
      </c>
      <c r="L20" s="12">
        <f t="shared" si="3"/>
        <v>97.84172661870504</v>
      </c>
    </row>
    <row r="21" spans="1:12" ht="12">
      <c r="A21" s="1" t="s">
        <v>3</v>
      </c>
      <c r="B21" s="1" t="s">
        <v>13</v>
      </c>
      <c r="C21" s="8" t="s">
        <v>55</v>
      </c>
      <c r="D21" s="8" t="s">
        <v>26</v>
      </c>
      <c r="E21" s="2" t="s">
        <v>17</v>
      </c>
      <c r="F21" s="9">
        <v>2290</v>
      </c>
      <c r="G21" s="10">
        <v>2518</v>
      </c>
      <c r="H21" s="10">
        <v>2393</v>
      </c>
      <c r="I21" s="11">
        <f t="shared" si="0"/>
        <v>-103</v>
      </c>
      <c r="J21" s="11">
        <f t="shared" si="1"/>
        <v>125</v>
      </c>
      <c r="K21" s="12">
        <f t="shared" si="2"/>
        <v>104.49781659388645</v>
      </c>
      <c r="L21" s="12">
        <f t="shared" si="3"/>
        <v>95.03574265289913</v>
      </c>
    </row>
    <row r="22" spans="1:12" ht="12">
      <c r="A22" s="1" t="s">
        <v>3</v>
      </c>
      <c r="B22" s="1" t="s">
        <v>4</v>
      </c>
      <c r="C22" s="8" t="s">
        <v>56</v>
      </c>
      <c r="D22" s="8" t="s">
        <v>26</v>
      </c>
      <c r="E22" s="2" t="s">
        <v>17</v>
      </c>
      <c r="F22" s="9">
        <v>1815</v>
      </c>
      <c r="G22" s="10">
        <v>1873</v>
      </c>
      <c r="H22" s="10">
        <v>1822</v>
      </c>
      <c r="I22" s="11">
        <f t="shared" si="0"/>
        <v>-7</v>
      </c>
      <c r="J22" s="11">
        <f t="shared" si="1"/>
        <v>51</v>
      </c>
      <c r="K22" s="12">
        <f t="shared" si="2"/>
        <v>100.38567493112949</v>
      </c>
      <c r="L22" s="12">
        <f t="shared" si="3"/>
        <v>97.27709556860651</v>
      </c>
    </row>
    <row r="23" spans="1:12" ht="12">
      <c r="A23" s="1" t="s">
        <v>3</v>
      </c>
      <c r="B23" s="1" t="s">
        <v>4</v>
      </c>
      <c r="C23" s="8" t="s">
        <v>57</v>
      </c>
      <c r="D23" s="8" t="s">
        <v>25</v>
      </c>
      <c r="E23" s="2" t="s">
        <v>11</v>
      </c>
      <c r="F23" s="9">
        <v>1795</v>
      </c>
      <c r="G23" s="10">
        <v>1939</v>
      </c>
      <c r="H23" s="10">
        <v>1862</v>
      </c>
      <c r="I23" s="11">
        <f t="shared" si="0"/>
        <v>-67</v>
      </c>
      <c r="J23" s="11">
        <f t="shared" si="1"/>
        <v>77</v>
      </c>
      <c r="K23" s="12">
        <f t="shared" si="2"/>
        <v>103.7325905292479</v>
      </c>
      <c r="L23" s="12">
        <f t="shared" si="3"/>
        <v>96.028880866426</v>
      </c>
    </row>
    <row r="24" spans="1:12" ht="12">
      <c r="A24" s="1" t="s">
        <v>3</v>
      </c>
      <c r="B24" s="1" t="s">
        <v>4</v>
      </c>
      <c r="C24" s="8" t="s">
        <v>58</v>
      </c>
      <c r="D24" s="8" t="s">
        <v>25</v>
      </c>
      <c r="E24" s="2" t="s">
        <v>15</v>
      </c>
      <c r="F24" s="9">
        <v>1280</v>
      </c>
      <c r="G24" s="10">
        <v>1527</v>
      </c>
      <c r="H24" s="10">
        <v>1149</v>
      </c>
      <c r="I24" s="11">
        <f t="shared" si="0"/>
        <v>131</v>
      </c>
      <c r="J24" s="11">
        <f t="shared" si="1"/>
        <v>378</v>
      </c>
      <c r="K24" s="12">
        <f t="shared" si="2"/>
        <v>89.765625</v>
      </c>
      <c r="L24" s="12">
        <f t="shared" si="3"/>
        <v>75.24557956777997</v>
      </c>
    </row>
    <row r="25" spans="1:12" ht="12">
      <c r="A25" s="1" t="s">
        <v>3</v>
      </c>
      <c r="B25" s="1" t="s">
        <v>4</v>
      </c>
      <c r="C25" s="8" t="s">
        <v>59</v>
      </c>
      <c r="D25" s="8" t="s">
        <v>26</v>
      </c>
      <c r="E25" s="2" t="s">
        <v>18</v>
      </c>
      <c r="F25" s="9">
        <v>1700</v>
      </c>
      <c r="G25" s="10">
        <v>1853</v>
      </c>
      <c r="H25" s="10">
        <v>1772</v>
      </c>
      <c r="I25" s="11">
        <f t="shared" si="0"/>
        <v>-72</v>
      </c>
      <c r="J25" s="11">
        <f t="shared" si="1"/>
        <v>81</v>
      </c>
      <c r="K25" s="12">
        <f t="shared" si="2"/>
        <v>104.23529411764704</v>
      </c>
      <c r="L25" s="12">
        <f t="shared" si="3"/>
        <v>95.6287101996762</v>
      </c>
    </row>
    <row r="26" spans="1:12" ht="12">
      <c r="A26" s="1" t="s">
        <v>3</v>
      </c>
      <c r="B26" s="1" t="s">
        <v>4</v>
      </c>
      <c r="C26" s="8" t="s">
        <v>60</v>
      </c>
      <c r="D26" s="8" t="s">
        <v>25</v>
      </c>
      <c r="E26" s="2" t="s">
        <v>9</v>
      </c>
      <c r="F26" s="9">
        <v>4310</v>
      </c>
      <c r="G26" s="10">
        <v>4607</v>
      </c>
      <c r="H26" s="10">
        <v>4532</v>
      </c>
      <c r="I26" s="11">
        <f t="shared" si="0"/>
        <v>-222</v>
      </c>
      <c r="J26" s="11">
        <f t="shared" si="1"/>
        <v>75</v>
      </c>
      <c r="K26" s="12">
        <f t="shared" si="2"/>
        <v>105.1508120649652</v>
      </c>
      <c r="L26" s="12">
        <f t="shared" si="3"/>
        <v>98.37204254395485</v>
      </c>
    </row>
    <row r="27" spans="1:12" ht="12">
      <c r="A27" s="1" t="s">
        <v>3</v>
      </c>
      <c r="B27" s="1" t="s">
        <v>4</v>
      </c>
      <c r="C27" s="8" t="s">
        <v>61</v>
      </c>
      <c r="D27" s="8" t="s">
        <v>25</v>
      </c>
      <c r="E27" s="2" t="s">
        <v>10</v>
      </c>
      <c r="F27" s="9">
        <v>4235</v>
      </c>
      <c r="G27" s="10">
        <v>4817</v>
      </c>
      <c r="H27" s="10">
        <v>4422</v>
      </c>
      <c r="I27" s="11">
        <f t="shared" si="0"/>
        <v>-187</v>
      </c>
      <c r="J27" s="11">
        <f t="shared" si="1"/>
        <v>395</v>
      </c>
      <c r="K27" s="12">
        <f t="shared" si="2"/>
        <v>104.4155844155844</v>
      </c>
      <c r="L27" s="12">
        <f t="shared" si="3"/>
        <v>91.79987544114594</v>
      </c>
    </row>
    <row r="28" spans="1:12" ht="12">
      <c r="A28" s="1" t="s">
        <v>3</v>
      </c>
      <c r="B28" s="1" t="s">
        <v>4</v>
      </c>
      <c r="C28" s="8" t="s">
        <v>62</v>
      </c>
      <c r="D28" s="8" t="s">
        <v>25</v>
      </c>
      <c r="E28" s="2" t="s">
        <v>19</v>
      </c>
      <c r="F28" s="9">
        <v>2638</v>
      </c>
      <c r="G28" s="10">
        <v>2909</v>
      </c>
      <c r="H28" s="10">
        <v>2551</v>
      </c>
      <c r="I28" s="11">
        <f t="shared" si="0"/>
        <v>87</v>
      </c>
      <c r="J28" s="11">
        <f t="shared" si="1"/>
        <v>358</v>
      </c>
      <c r="K28" s="12">
        <f t="shared" si="2"/>
        <v>96.70204700530705</v>
      </c>
      <c r="L28" s="12">
        <f t="shared" si="3"/>
        <v>87.6933654176693</v>
      </c>
    </row>
    <row r="29" spans="1:12" ht="12">
      <c r="A29" s="1" t="s">
        <v>3</v>
      </c>
      <c r="B29" s="1" t="s">
        <v>13</v>
      </c>
      <c r="C29" s="8" t="s">
        <v>63</v>
      </c>
      <c r="D29" s="8" t="s">
        <v>25</v>
      </c>
      <c r="E29" s="2" t="s">
        <v>7</v>
      </c>
      <c r="F29" s="9">
        <v>1520</v>
      </c>
      <c r="G29" s="10">
        <v>1735</v>
      </c>
      <c r="H29" s="10">
        <v>1616</v>
      </c>
      <c r="I29" s="11">
        <f t="shared" si="0"/>
        <v>-96</v>
      </c>
      <c r="J29" s="11">
        <f t="shared" si="1"/>
        <v>119</v>
      </c>
      <c r="K29" s="12">
        <f t="shared" si="2"/>
        <v>106.3157894736842</v>
      </c>
      <c r="L29" s="12">
        <f t="shared" si="3"/>
        <v>93.14121037463977</v>
      </c>
    </row>
    <row r="30" spans="1:12" ht="12">
      <c r="A30" s="1" t="s">
        <v>3</v>
      </c>
      <c r="B30" s="1" t="s">
        <v>4</v>
      </c>
      <c r="C30" s="8" t="s">
        <v>64</v>
      </c>
      <c r="D30" s="8" t="s">
        <v>25</v>
      </c>
      <c r="E30" s="2" t="s">
        <v>7</v>
      </c>
      <c r="F30" s="9">
        <v>2170</v>
      </c>
      <c r="G30" s="10">
        <v>2411</v>
      </c>
      <c r="H30" s="10">
        <v>2306</v>
      </c>
      <c r="I30" s="11">
        <f t="shared" si="0"/>
        <v>-136</v>
      </c>
      <c r="J30" s="11">
        <f t="shared" si="1"/>
        <v>105</v>
      </c>
      <c r="K30" s="12">
        <f t="shared" si="2"/>
        <v>106.26728110599078</v>
      </c>
      <c r="L30" s="12">
        <f t="shared" si="3"/>
        <v>95.64496059726255</v>
      </c>
    </row>
    <row r="31" spans="1:12" ht="12">
      <c r="A31" s="1" t="s">
        <v>3</v>
      </c>
      <c r="B31" s="1" t="s">
        <v>4</v>
      </c>
      <c r="C31" s="8" t="s">
        <v>65</v>
      </c>
      <c r="D31" s="8" t="s">
        <v>25</v>
      </c>
      <c r="E31" s="2" t="s">
        <v>14</v>
      </c>
      <c r="F31" s="9">
        <v>4475</v>
      </c>
      <c r="G31" s="10">
        <v>4882</v>
      </c>
      <c r="H31" s="10">
        <v>4681</v>
      </c>
      <c r="I31" s="11">
        <f t="shared" si="0"/>
        <v>-206</v>
      </c>
      <c r="J31" s="11">
        <f t="shared" si="1"/>
        <v>201</v>
      </c>
      <c r="K31" s="12">
        <f t="shared" si="2"/>
        <v>104.60335195530726</v>
      </c>
      <c r="L31" s="12">
        <f t="shared" si="3"/>
        <v>95.88283490372798</v>
      </c>
    </row>
    <row r="32" spans="1:12" ht="12">
      <c r="A32" s="1" t="s">
        <v>3</v>
      </c>
      <c r="B32" s="1" t="s">
        <v>4</v>
      </c>
      <c r="C32" s="8" t="s">
        <v>66</v>
      </c>
      <c r="D32" s="8" t="s">
        <v>25</v>
      </c>
      <c r="E32" s="2" t="s">
        <v>20</v>
      </c>
      <c r="F32" s="9">
        <v>3554</v>
      </c>
      <c r="G32" s="10">
        <v>3920</v>
      </c>
      <c r="H32" s="10">
        <v>3672</v>
      </c>
      <c r="I32" s="11">
        <f t="shared" si="0"/>
        <v>-118</v>
      </c>
      <c r="J32" s="11">
        <f t="shared" si="1"/>
        <v>248</v>
      </c>
      <c r="K32" s="12">
        <f t="shared" si="2"/>
        <v>103.32020258863253</v>
      </c>
      <c r="L32" s="12">
        <f t="shared" si="3"/>
        <v>93.6734693877551</v>
      </c>
    </row>
    <row r="33" spans="1:12" ht="12">
      <c r="A33" s="1" t="s">
        <v>3</v>
      </c>
      <c r="B33" s="1" t="s">
        <v>13</v>
      </c>
      <c r="C33" s="8" t="s">
        <v>67</v>
      </c>
      <c r="D33" s="8" t="s">
        <v>25</v>
      </c>
      <c r="E33" s="2" t="s">
        <v>20</v>
      </c>
      <c r="F33" s="9">
        <v>1840</v>
      </c>
      <c r="G33" s="10">
        <v>2141</v>
      </c>
      <c r="H33" s="10">
        <v>1871</v>
      </c>
      <c r="I33" s="11">
        <f t="shared" si="0"/>
        <v>-31</v>
      </c>
      <c r="J33" s="11">
        <f t="shared" si="1"/>
        <v>270</v>
      </c>
      <c r="K33" s="12">
        <f t="shared" si="2"/>
        <v>101.68478260869564</v>
      </c>
      <c r="L33" s="12">
        <f t="shared" si="3"/>
        <v>87.38907052779075</v>
      </c>
    </row>
    <row r="34" spans="1:12" ht="12">
      <c r="A34" s="1" t="s">
        <v>3</v>
      </c>
      <c r="B34" s="1" t="s">
        <v>13</v>
      </c>
      <c r="C34" s="8" t="s">
        <v>68</v>
      </c>
      <c r="D34" s="8" t="s">
        <v>26</v>
      </c>
      <c r="E34" s="2" t="s">
        <v>21</v>
      </c>
      <c r="F34" s="9">
        <v>1495</v>
      </c>
      <c r="G34" s="10">
        <v>1755</v>
      </c>
      <c r="H34" s="10">
        <v>1608</v>
      </c>
      <c r="I34" s="11">
        <f t="shared" si="0"/>
        <v>-113</v>
      </c>
      <c r="J34" s="11">
        <f t="shared" si="1"/>
        <v>147</v>
      </c>
      <c r="K34" s="12">
        <f t="shared" si="2"/>
        <v>107.55852842809364</v>
      </c>
      <c r="L34" s="12">
        <f t="shared" si="3"/>
        <v>91.62393162393163</v>
      </c>
    </row>
    <row r="35" spans="1:12" ht="12">
      <c r="A35" s="1" t="s">
        <v>3</v>
      </c>
      <c r="B35" s="1" t="s">
        <v>4</v>
      </c>
      <c r="C35" s="8" t="s">
        <v>69</v>
      </c>
      <c r="D35" s="8" t="s">
        <v>25</v>
      </c>
      <c r="E35" s="2" t="s">
        <v>20</v>
      </c>
      <c r="F35" s="9">
        <v>585</v>
      </c>
      <c r="G35" s="10">
        <v>619</v>
      </c>
      <c r="H35" s="10">
        <v>602</v>
      </c>
      <c r="I35" s="11">
        <f t="shared" si="0"/>
        <v>-17</v>
      </c>
      <c r="J35" s="11">
        <f t="shared" si="1"/>
        <v>17</v>
      </c>
      <c r="K35" s="12">
        <f t="shared" si="2"/>
        <v>102.9059829059829</v>
      </c>
      <c r="L35" s="12">
        <f t="shared" si="3"/>
        <v>97.25363489499192</v>
      </c>
    </row>
    <row r="36" spans="1:12" ht="12">
      <c r="A36" s="1" t="s">
        <v>3</v>
      </c>
      <c r="B36" s="1" t="s">
        <v>4</v>
      </c>
      <c r="C36" s="8" t="s">
        <v>70</v>
      </c>
      <c r="D36" s="8" t="s">
        <v>26</v>
      </c>
      <c r="E36" s="2" t="s">
        <v>17</v>
      </c>
      <c r="F36" s="9">
        <v>590</v>
      </c>
      <c r="G36" s="10">
        <v>604</v>
      </c>
      <c r="H36" s="10">
        <v>592</v>
      </c>
      <c r="I36" s="11">
        <f t="shared" si="0"/>
        <v>-2</v>
      </c>
      <c r="J36" s="11">
        <f t="shared" si="1"/>
        <v>12</v>
      </c>
      <c r="K36" s="12">
        <f t="shared" si="2"/>
        <v>100.33898305084745</v>
      </c>
      <c r="L36" s="12">
        <f t="shared" si="3"/>
        <v>98.01324503311258</v>
      </c>
    </row>
    <row r="37" spans="1:12" ht="12">
      <c r="A37" s="1" t="s">
        <v>3</v>
      </c>
      <c r="B37" s="1" t="s">
        <v>4</v>
      </c>
      <c r="C37" s="8" t="s">
        <v>71</v>
      </c>
      <c r="D37" s="8" t="s">
        <v>25</v>
      </c>
      <c r="E37" s="2" t="s">
        <v>16</v>
      </c>
      <c r="F37" s="9">
        <v>1560</v>
      </c>
      <c r="G37" s="10">
        <v>1693</v>
      </c>
      <c r="H37" s="10">
        <v>1662</v>
      </c>
      <c r="I37" s="11">
        <f t="shared" si="0"/>
        <v>-102</v>
      </c>
      <c r="J37" s="11">
        <f t="shared" si="1"/>
        <v>31</v>
      </c>
      <c r="K37" s="12">
        <f t="shared" si="2"/>
        <v>106.53846153846153</v>
      </c>
      <c r="L37" s="12">
        <f t="shared" si="3"/>
        <v>98.16893089190786</v>
      </c>
    </row>
    <row r="38" spans="1:12" ht="12">
      <c r="A38" s="1" t="s">
        <v>3</v>
      </c>
      <c r="B38" s="1" t="s">
        <v>13</v>
      </c>
      <c r="C38" s="8" t="s">
        <v>72</v>
      </c>
      <c r="D38" s="8" t="s">
        <v>25</v>
      </c>
      <c r="E38" s="2" t="s">
        <v>14</v>
      </c>
      <c r="F38" s="9">
        <v>1990</v>
      </c>
      <c r="G38" s="10">
        <v>2209</v>
      </c>
      <c r="H38" s="10">
        <v>1991</v>
      </c>
      <c r="I38" s="11">
        <f t="shared" si="0"/>
        <v>-1</v>
      </c>
      <c r="J38" s="11">
        <f t="shared" si="1"/>
        <v>218</v>
      </c>
      <c r="K38" s="12">
        <f t="shared" si="2"/>
        <v>100.0502512562814</v>
      </c>
      <c r="L38" s="12">
        <f t="shared" si="3"/>
        <v>90.13128112267994</v>
      </c>
    </row>
    <row r="39" spans="1:12" ht="12">
      <c r="A39" s="1" t="s">
        <v>3</v>
      </c>
      <c r="B39" s="1" t="s">
        <v>73</v>
      </c>
      <c r="C39" s="8" t="s">
        <v>74</v>
      </c>
      <c r="D39" s="8" t="s">
        <v>26</v>
      </c>
      <c r="E39" s="2" t="s">
        <v>18</v>
      </c>
      <c r="F39" s="9">
        <v>640</v>
      </c>
      <c r="G39" s="10">
        <v>660</v>
      </c>
      <c r="H39" s="10">
        <v>660</v>
      </c>
      <c r="I39" s="11">
        <f t="shared" si="0"/>
        <v>-20</v>
      </c>
      <c r="J39" s="11">
        <f t="shared" si="1"/>
        <v>0</v>
      </c>
      <c r="K39" s="12">
        <f t="shared" si="2"/>
        <v>103.125</v>
      </c>
      <c r="L39" s="12">
        <f t="shared" si="3"/>
        <v>100</v>
      </c>
    </row>
    <row r="40" spans="1:12" ht="12">
      <c r="A40" s="1" t="s">
        <v>3</v>
      </c>
      <c r="B40" s="1" t="s">
        <v>73</v>
      </c>
      <c r="C40" s="8" t="s">
        <v>75</v>
      </c>
      <c r="D40" s="8" t="s">
        <v>25</v>
      </c>
      <c r="E40" s="2" t="s">
        <v>8</v>
      </c>
      <c r="F40" s="9">
        <v>574</v>
      </c>
      <c r="G40" s="10">
        <v>589</v>
      </c>
      <c r="H40" s="10">
        <v>590</v>
      </c>
      <c r="I40" s="11">
        <f t="shared" si="0"/>
        <v>-16</v>
      </c>
      <c r="J40" s="11">
        <f t="shared" si="1"/>
        <v>-1</v>
      </c>
      <c r="K40" s="12">
        <f t="shared" si="2"/>
        <v>102.78745644599303</v>
      </c>
      <c r="L40" s="12">
        <f t="shared" si="3"/>
        <v>100.16977928692698</v>
      </c>
    </row>
    <row r="41" spans="1:12" ht="12">
      <c r="A41" s="1" t="s">
        <v>3</v>
      </c>
      <c r="B41" s="1" t="s">
        <v>73</v>
      </c>
      <c r="C41" s="8" t="s">
        <v>76</v>
      </c>
      <c r="D41" s="8" t="s">
        <v>25</v>
      </c>
      <c r="E41" s="2" t="s">
        <v>9</v>
      </c>
      <c r="F41" s="9">
        <v>520</v>
      </c>
      <c r="G41" s="10">
        <v>536</v>
      </c>
      <c r="H41" s="10">
        <v>536</v>
      </c>
      <c r="I41" s="11">
        <f t="shared" si="0"/>
        <v>-16</v>
      </c>
      <c r="J41" s="11">
        <f t="shared" si="1"/>
        <v>0</v>
      </c>
      <c r="K41" s="12">
        <f t="shared" si="2"/>
        <v>103.07692307692307</v>
      </c>
      <c r="L41" s="12">
        <f t="shared" si="3"/>
        <v>100</v>
      </c>
    </row>
    <row r="42" spans="1:12" ht="12">
      <c r="A42" s="1" t="s">
        <v>3</v>
      </c>
      <c r="B42" s="1" t="s">
        <v>73</v>
      </c>
      <c r="C42" s="8" t="s">
        <v>77</v>
      </c>
      <c r="D42" s="8" t="s">
        <v>25</v>
      </c>
      <c r="E42" s="2" t="s">
        <v>6</v>
      </c>
      <c r="F42" s="9">
        <v>614</v>
      </c>
      <c r="G42" s="10">
        <v>636</v>
      </c>
      <c r="H42" s="10">
        <v>634</v>
      </c>
      <c r="I42" s="11">
        <f t="shared" si="0"/>
        <v>-20</v>
      </c>
      <c r="J42" s="11">
        <f t="shared" si="1"/>
        <v>2</v>
      </c>
      <c r="K42" s="12">
        <f t="shared" si="2"/>
        <v>103.25732899022802</v>
      </c>
      <c r="L42" s="12">
        <f t="shared" si="3"/>
        <v>99.68553459119497</v>
      </c>
    </row>
    <row r="43" spans="1:12" ht="12">
      <c r="A43" s="1" t="s">
        <v>3</v>
      </c>
      <c r="B43" s="1" t="s">
        <v>73</v>
      </c>
      <c r="C43" s="8" t="s">
        <v>78</v>
      </c>
      <c r="D43" s="8" t="s">
        <v>25</v>
      </c>
      <c r="E43" s="2" t="s">
        <v>16</v>
      </c>
      <c r="F43" s="9">
        <v>613</v>
      </c>
      <c r="G43" s="10">
        <v>631</v>
      </c>
      <c r="H43" s="10">
        <v>631</v>
      </c>
      <c r="I43" s="11">
        <f t="shared" si="0"/>
        <v>-18</v>
      </c>
      <c r="J43" s="11">
        <f t="shared" si="1"/>
        <v>0</v>
      </c>
      <c r="K43" s="12">
        <f t="shared" si="2"/>
        <v>102.93637846655793</v>
      </c>
      <c r="L43" s="12">
        <f t="shared" si="3"/>
        <v>100</v>
      </c>
    </row>
    <row r="44" spans="1:12" ht="12">
      <c r="A44" s="1" t="s">
        <v>3</v>
      </c>
      <c r="B44" s="1" t="s">
        <v>73</v>
      </c>
      <c r="C44" s="8" t="s">
        <v>79</v>
      </c>
      <c r="D44" s="8" t="s">
        <v>26</v>
      </c>
      <c r="E44" s="2" t="s">
        <v>17</v>
      </c>
      <c r="F44" s="9">
        <v>510</v>
      </c>
      <c r="G44" s="10">
        <v>525</v>
      </c>
      <c r="H44" s="10">
        <v>524</v>
      </c>
      <c r="I44" s="11">
        <f t="shared" si="0"/>
        <v>-14</v>
      </c>
      <c r="J44" s="11">
        <f t="shared" si="1"/>
        <v>1</v>
      </c>
      <c r="K44" s="12">
        <f t="shared" si="2"/>
        <v>102.74509803921568</v>
      </c>
      <c r="L44" s="12">
        <f t="shared" si="3"/>
        <v>99.80952380952381</v>
      </c>
    </row>
    <row r="45" spans="1:12" ht="12">
      <c r="A45" s="1" t="s">
        <v>3</v>
      </c>
      <c r="B45" s="1" t="s">
        <v>73</v>
      </c>
      <c r="C45" s="8" t="s">
        <v>80</v>
      </c>
      <c r="D45" s="8" t="s">
        <v>25</v>
      </c>
      <c r="E45" s="2" t="s">
        <v>10</v>
      </c>
      <c r="F45" s="9">
        <v>443</v>
      </c>
      <c r="G45" s="10">
        <v>457</v>
      </c>
      <c r="H45" s="10">
        <v>457</v>
      </c>
      <c r="I45" s="11">
        <f t="shared" si="0"/>
        <v>-14</v>
      </c>
      <c r="J45" s="11">
        <f t="shared" si="1"/>
        <v>0</v>
      </c>
      <c r="K45" s="12">
        <f t="shared" si="2"/>
        <v>103.16027088036117</v>
      </c>
      <c r="L45" s="12">
        <f t="shared" si="3"/>
        <v>100</v>
      </c>
    </row>
    <row r="46" spans="1:12" ht="12">
      <c r="A46" s="1" t="s">
        <v>3</v>
      </c>
      <c r="B46" s="1" t="s">
        <v>73</v>
      </c>
      <c r="C46" s="8" t="s">
        <v>81</v>
      </c>
      <c r="D46" s="8" t="s">
        <v>25</v>
      </c>
      <c r="E46" s="2" t="s">
        <v>19</v>
      </c>
      <c r="F46" s="9">
        <v>160</v>
      </c>
      <c r="G46" s="10">
        <v>164</v>
      </c>
      <c r="H46" s="10">
        <v>164</v>
      </c>
      <c r="I46" s="11">
        <f t="shared" si="0"/>
        <v>-4</v>
      </c>
      <c r="J46" s="11">
        <f t="shared" si="1"/>
        <v>0</v>
      </c>
      <c r="K46" s="12">
        <f t="shared" si="2"/>
        <v>102.49999999999999</v>
      </c>
      <c r="L46" s="12">
        <f t="shared" si="3"/>
        <v>100</v>
      </c>
    </row>
    <row r="47" spans="1:12" ht="12">
      <c r="A47" s="1" t="s">
        <v>3</v>
      </c>
      <c r="B47" s="1" t="s">
        <v>73</v>
      </c>
      <c r="C47" s="8" t="s">
        <v>82</v>
      </c>
      <c r="D47" s="8" t="s">
        <v>25</v>
      </c>
      <c r="E47" s="2" t="s">
        <v>7</v>
      </c>
      <c r="F47" s="9">
        <v>540</v>
      </c>
      <c r="G47" s="10">
        <v>556</v>
      </c>
      <c r="H47" s="10">
        <v>556</v>
      </c>
      <c r="I47" s="11">
        <f t="shared" si="0"/>
        <v>-16</v>
      </c>
      <c r="J47" s="11">
        <f t="shared" si="1"/>
        <v>0</v>
      </c>
      <c r="K47" s="12">
        <f t="shared" si="2"/>
        <v>102.96296296296296</v>
      </c>
      <c r="L47" s="12">
        <f t="shared" si="3"/>
        <v>100</v>
      </c>
    </row>
    <row r="48" spans="1:12" ht="12">
      <c r="A48" s="1" t="s">
        <v>3</v>
      </c>
      <c r="B48" s="1" t="s">
        <v>73</v>
      </c>
      <c r="C48" s="8" t="s">
        <v>83</v>
      </c>
      <c r="D48" s="8" t="s">
        <v>25</v>
      </c>
      <c r="E48" s="2" t="s">
        <v>5</v>
      </c>
      <c r="F48" s="9">
        <v>538</v>
      </c>
      <c r="G48" s="10">
        <v>554</v>
      </c>
      <c r="H48" s="10">
        <v>555</v>
      </c>
      <c r="I48" s="11">
        <f t="shared" si="0"/>
        <v>-17</v>
      </c>
      <c r="J48" s="11">
        <f t="shared" si="1"/>
        <v>-1</v>
      </c>
      <c r="K48" s="12">
        <f t="shared" si="2"/>
        <v>103.15985130111525</v>
      </c>
      <c r="L48" s="12">
        <f t="shared" si="3"/>
        <v>100.18050541516246</v>
      </c>
    </row>
    <row r="49" spans="1:12" ht="12">
      <c r="A49" s="1" t="s">
        <v>3</v>
      </c>
      <c r="B49" s="1" t="s">
        <v>73</v>
      </c>
      <c r="C49" s="8" t="s">
        <v>84</v>
      </c>
      <c r="D49" s="8" t="s">
        <v>25</v>
      </c>
      <c r="E49" s="2" t="s">
        <v>20</v>
      </c>
      <c r="F49" s="9">
        <v>463</v>
      </c>
      <c r="G49" s="10">
        <v>476</v>
      </c>
      <c r="H49" s="10">
        <v>476</v>
      </c>
      <c r="I49" s="11">
        <f t="shared" si="0"/>
        <v>-13</v>
      </c>
      <c r="J49" s="11">
        <f t="shared" si="1"/>
        <v>0</v>
      </c>
      <c r="K49" s="12">
        <f t="shared" si="2"/>
        <v>102.80777537796976</v>
      </c>
      <c r="L49" s="12">
        <f t="shared" si="3"/>
        <v>100</v>
      </c>
    </row>
    <row r="50" spans="1:12" ht="12">
      <c r="A50" s="1" t="s">
        <v>12</v>
      </c>
      <c r="B50" s="1" t="s">
        <v>4</v>
      </c>
      <c r="C50" s="8" t="s">
        <v>85</v>
      </c>
      <c r="D50" s="8" t="s">
        <v>25</v>
      </c>
      <c r="E50" s="2" t="s">
        <v>7</v>
      </c>
      <c r="F50" s="9">
        <v>400</v>
      </c>
      <c r="G50" s="10">
        <v>549</v>
      </c>
      <c r="H50" s="10">
        <v>322</v>
      </c>
      <c r="I50" s="11">
        <f t="shared" si="0"/>
        <v>78</v>
      </c>
      <c r="J50" s="11">
        <f t="shared" si="1"/>
        <v>227</v>
      </c>
      <c r="K50" s="12">
        <f t="shared" si="2"/>
        <v>80.5</v>
      </c>
      <c r="L50" s="12">
        <f t="shared" si="3"/>
        <v>58.65209471766849</v>
      </c>
    </row>
    <row r="51" spans="1:12" ht="12">
      <c r="A51" s="1" t="s">
        <v>12</v>
      </c>
      <c r="B51" s="1" t="s">
        <v>4</v>
      </c>
      <c r="C51" s="8" t="s">
        <v>86</v>
      </c>
      <c r="D51" s="8" t="s">
        <v>25</v>
      </c>
      <c r="E51" s="2" t="s">
        <v>11</v>
      </c>
      <c r="F51" s="9">
        <v>700</v>
      </c>
      <c r="G51" s="10">
        <v>730</v>
      </c>
      <c r="H51" s="10">
        <v>246</v>
      </c>
      <c r="I51" s="11">
        <f t="shared" si="0"/>
        <v>454</v>
      </c>
      <c r="J51" s="11">
        <f t="shared" si="1"/>
        <v>484</v>
      </c>
      <c r="K51" s="12">
        <f t="shared" si="2"/>
        <v>35.14285714285714</v>
      </c>
      <c r="L51" s="12">
        <f t="shared" si="3"/>
        <v>33.6986301369863</v>
      </c>
    </row>
    <row r="52" spans="1:12" ht="12">
      <c r="A52" s="1" t="s">
        <v>12</v>
      </c>
      <c r="B52" s="1" t="s">
        <v>4</v>
      </c>
      <c r="C52" s="8" t="s">
        <v>87</v>
      </c>
      <c r="D52" s="8" t="s">
        <v>26</v>
      </c>
      <c r="E52" s="2" t="s">
        <v>18</v>
      </c>
      <c r="F52" s="9">
        <v>60</v>
      </c>
      <c r="G52" s="10">
        <v>60</v>
      </c>
      <c r="H52" s="10">
        <v>60</v>
      </c>
      <c r="I52" s="11">
        <f t="shared" si="0"/>
        <v>0</v>
      </c>
      <c r="J52" s="11">
        <f t="shared" si="1"/>
        <v>0</v>
      </c>
      <c r="K52" s="12">
        <f t="shared" si="2"/>
        <v>100</v>
      </c>
      <c r="L52" s="12">
        <f t="shared" si="3"/>
        <v>100</v>
      </c>
    </row>
    <row r="53" spans="1:12" ht="12">
      <c r="A53" s="1" t="s">
        <v>12</v>
      </c>
      <c r="B53" s="1" t="s">
        <v>4</v>
      </c>
      <c r="C53" s="8" t="s">
        <v>88</v>
      </c>
      <c r="D53" s="8" t="s">
        <v>26</v>
      </c>
      <c r="E53" s="2" t="s">
        <v>17</v>
      </c>
      <c r="F53" s="9">
        <v>1795</v>
      </c>
      <c r="G53" s="10">
        <v>1928</v>
      </c>
      <c r="H53" s="10">
        <v>1851</v>
      </c>
      <c r="I53" s="11">
        <f t="shared" si="0"/>
        <v>-56</v>
      </c>
      <c r="J53" s="11">
        <f t="shared" si="1"/>
        <v>77</v>
      </c>
      <c r="K53" s="12">
        <f t="shared" si="2"/>
        <v>103.11977715877438</v>
      </c>
      <c r="L53" s="12">
        <f t="shared" si="3"/>
        <v>96.00622406639005</v>
      </c>
    </row>
    <row r="54" spans="1:12" ht="12">
      <c r="A54" s="1" t="s">
        <v>12</v>
      </c>
      <c r="B54" s="1" t="s">
        <v>4</v>
      </c>
      <c r="C54" s="8" t="s">
        <v>89</v>
      </c>
      <c r="D54" s="8" t="s">
        <v>26</v>
      </c>
      <c r="E54" s="2" t="s">
        <v>17</v>
      </c>
      <c r="F54" s="9">
        <v>200</v>
      </c>
      <c r="G54" s="10">
        <v>214</v>
      </c>
      <c r="H54" s="10">
        <v>207</v>
      </c>
      <c r="I54" s="11">
        <f t="shared" si="0"/>
        <v>-7</v>
      </c>
      <c r="J54" s="11">
        <f t="shared" si="1"/>
        <v>7</v>
      </c>
      <c r="K54" s="12">
        <f t="shared" si="2"/>
        <v>103.49999999999999</v>
      </c>
      <c r="L54" s="12">
        <f t="shared" si="3"/>
        <v>96.72897196261682</v>
      </c>
    </row>
    <row r="55" spans="1:12" ht="12">
      <c r="A55" s="1" t="s">
        <v>12</v>
      </c>
      <c r="B55" s="1" t="s">
        <v>4</v>
      </c>
      <c r="C55" s="8" t="s">
        <v>90</v>
      </c>
      <c r="D55" s="8" t="s">
        <v>26</v>
      </c>
      <c r="E55" s="2" t="s">
        <v>21</v>
      </c>
      <c r="F55" s="9">
        <v>1690</v>
      </c>
      <c r="G55" s="10">
        <v>1863</v>
      </c>
      <c r="H55" s="10">
        <v>1760</v>
      </c>
      <c r="I55" s="11">
        <f t="shared" si="0"/>
        <v>-70</v>
      </c>
      <c r="J55" s="11">
        <f t="shared" si="1"/>
        <v>103</v>
      </c>
      <c r="K55" s="12">
        <f t="shared" si="2"/>
        <v>104.14201183431953</v>
      </c>
      <c r="L55" s="12">
        <f t="shared" si="3"/>
        <v>94.47128287707997</v>
      </c>
    </row>
    <row r="56" spans="1:12" ht="12">
      <c r="A56" s="1" t="s">
        <v>12</v>
      </c>
      <c r="B56" s="1" t="s">
        <v>4</v>
      </c>
      <c r="C56" s="8" t="s">
        <v>91</v>
      </c>
      <c r="D56" s="8" t="s">
        <v>26</v>
      </c>
      <c r="E56" s="2" t="s">
        <v>17</v>
      </c>
      <c r="F56" s="9">
        <v>3030</v>
      </c>
      <c r="G56" s="10">
        <v>3366</v>
      </c>
      <c r="H56" s="10">
        <v>3214</v>
      </c>
      <c r="I56" s="11">
        <f t="shared" si="0"/>
        <v>-184</v>
      </c>
      <c r="J56" s="11">
        <f t="shared" si="1"/>
        <v>152</v>
      </c>
      <c r="K56" s="12">
        <f t="shared" si="2"/>
        <v>106.07260726072607</v>
      </c>
      <c r="L56" s="12">
        <f t="shared" si="3"/>
        <v>95.48425430778373</v>
      </c>
    </row>
    <row r="57" spans="1:12" ht="12">
      <c r="A57" s="1" t="s">
        <v>12</v>
      </c>
      <c r="B57" s="1" t="s">
        <v>4</v>
      </c>
      <c r="C57" s="8" t="s">
        <v>92</v>
      </c>
      <c r="D57" s="8" t="s">
        <v>25</v>
      </c>
      <c r="E57" s="2" t="s">
        <v>20</v>
      </c>
      <c r="F57" s="9">
        <v>1760</v>
      </c>
      <c r="G57" s="10">
        <v>1948</v>
      </c>
      <c r="H57" s="10">
        <v>1884</v>
      </c>
      <c r="I57" s="11">
        <f t="shared" si="0"/>
        <v>-124</v>
      </c>
      <c r="J57" s="11">
        <f t="shared" si="1"/>
        <v>64</v>
      </c>
      <c r="K57" s="12">
        <f t="shared" si="2"/>
        <v>107.04545454545456</v>
      </c>
      <c r="L57" s="12">
        <f t="shared" si="3"/>
        <v>96.71457905544148</v>
      </c>
    </row>
    <row r="58" spans="1:12" ht="12">
      <c r="A58" s="1" t="s">
        <v>12</v>
      </c>
      <c r="B58" s="1" t="s">
        <v>4</v>
      </c>
      <c r="C58" s="8" t="s">
        <v>93</v>
      </c>
      <c r="D58" s="8" t="s">
        <v>25</v>
      </c>
      <c r="E58" s="2" t="s">
        <v>8</v>
      </c>
      <c r="F58" s="9">
        <v>1920</v>
      </c>
      <c r="G58" s="10">
        <v>2130</v>
      </c>
      <c r="H58" s="10">
        <v>2037</v>
      </c>
      <c r="I58" s="11">
        <f t="shared" si="0"/>
        <v>-117</v>
      </c>
      <c r="J58" s="11">
        <f t="shared" si="1"/>
        <v>93</v>
      </c>
      <c r="K58" s="12">
        <f t="shared" si="2"/>
        <v>106.09375000000001</v>
      </c>
      <c r="L58" s="12">
        <f t="shared" si="3"/>
        <v>95.63380281690141</v>
      </c>
    </row>
    <row r="59" spans="1:12" ht="12">
      <c r="A59" s="1" t="s">
        <v>12</v>
      </c>
      <c r="B59" s="1" t="s">
        <v>4</v>
      </c>
      <c r="C59" s="8" t="s">
        <v>94</v>
      </c>
      <c r="D59" s="8" t="s">
        <v>26</v>
      </c>
      <c r="E59" s="2" t="s">
        <v>21</v>
      </c>
      <c r="F59" s="9">
        <v>2665</v>
      </c>
      <c r="G59" s="10">
        <v>2883</v>
      </c>
      <c r="H59" s="10">
        <v>2821</v>
      </c>
      <c r="I59" s="11">
        <f t="shared" si="0"/>
        <v>-156</v>
      </c>
      <c r="J59" s="11">
        <f t="shared" si="1"/>
        <v>62</v>
      </c>
      <c r="K59" s="12">
        <f t="shared" si="2"/>
        <v>105.85365853658537</v>
      </c>
      <c r="L59" s="12">
        <f t="shared" si="3"/>
        <v>97.84946236559139</v>
      </c>
    </row>
    <row r="60" spans="1:12" ht="12">
      <c r="A60" s="1" t="s">
        <v>12</v>
      </c>
      <c r="B60" s="1" t="s">
        <v>4</v>
      </c>
      <c r="C60" s="8" t="s">
        <v>95</v>
      </c>
      <c r="D60" s="8" t="s">
        <v>26</v>
      </c>
      <c r="E60" s="2" t="s">
        <v>17</v>
      </c>
      <c r="F60" s="9">
        <v>544</v>
      </c>
      <c r="G60" s="10">
        <v>588</v>
      </c>
      <c r="H60" s="10">
        <v>572</v>
      </c>
      <c r="I60" s="11">
        <f t="shared" si="0"/>
        <v>-28</v>
      </c>
      <c r="J60" s="11">
        <f t="shared" si="1"/>
        <v>16</v>
      </c>
      <c r="K60" s="12">
        <f t="shared" si="2"/>
        <v>105.14705882352942</v>
      </c>
      <c r="L60" s="12">
        <f t="shared" si="3"/>
        <v>97.27891156462584</v>
      </c>
    </row>
    <row r="61" spans="1:12" ht="12">
      <c r="A61" s="1" t="s">
        <v>12</v>
      </c>
      <c r="B61" s="1" t="s">
        <v>4</v>
      </c>
      <c r="C61" s="8" t="s">
        <v>96</v>
      </c>
      <c r="D61" s="8" t="s">
        <v>25</v>
      </c>
      <c r="E61" s="2" t="s">
        <v>7</v>
      </c>
      <c r="F61" s="9">
        <v>3650</v>
      </c>
      <c r="G61" s="10">
        <v>3999</v>
      </c>
      <c r="H61" s="10">
        <v>3654</v>
      </c>
      <c r="I61" s="11">
        <f t="shared" si="0"/>
        <v>-4</v>
      </c>
      <c r="J61" s="11">
        <f t="shared" si="1"/>
        <v>345</v>
      </c>
      <c r="K61" s="12">
        <f t="shared" si="2"/>
        <v>100.10958904109589</v>
      </c>
      <c r="L61" s="12">
        <f t="shared" si="3"/>
        <v>91.3728432108027</v>
      </c>
    </row>
    <row r="62" spans="1:12" ht="12">
      <c r="A62" s="1" t="s">
        <v>12</v>
      </c>
      <c r="B62" s="1" t="s">
        <v>4</v>
      </c>
      <c r="C62" s="8" t="s">
        <v>97</v>
      </c>
      <c r="D62" s="8" t="s">
        <v>25</v>
      </c>
      <c r="E62" s="2" t="s">
        <v>5</v>
      </c>
      <c r="F62" s="9">
        <v>1100</v>
      </c>
      <c r="G62" s="10">
        <v>1165</v>
      </c>
      <c r="H62" s="10">
        <v>568</v>
      </c>
      <c r="I62" s="11">
        <f t="shared" si="0"/>
        <v>532</v>
      </c>
      <c r="J62" s="11">
        <f t="shared" si="1"/>
        <v>597</v>
      </c>
      <c r="K62" s="12">
        <f t="shared" si="2"/>
        <v>51.63636363636363</v>
      </c>
      <c r="L62" s="12">
        <f t="shared" si="3"/>
        <v>48.75536480686695</v>
      </c>
    </row>
    <row r="63" spans="1:12" ht="12">
      <c r="A63" s="1" t="s">
        <v>12</v>
      </c>
      <c r="B63" s="1" t="s">
        <v>4</v>
      </c>
      <c r="C63" s="8" t="s">
        <v>98</v>
      </c>
      <c r="D63" s="8" t="s">
        <v>25</v>
      </c>
      <c r="E63" s="2" t="s">
        <v>16</v>
      </c>
      <c r="F63" s="9">
        <v>3120</v>
      </c>
      <c r="G63" s="10">
        <v>3332</v>
      </c>
      <c r="H63" s="10">
        <v>3257</v>
      </c>
      <c r="I63" s="11">
        <f t="shared" si="0"/>
        <v>-137</v>
      </c>
      <c r="J63" s="11">
        <f t="shared" si="1"/>
        <v>75</v>
      </c>
      <c r="K63" s="12">
        <f t="shared" si="2"/>
        <v>104.39102564102565</v>
      </c>
      <c r="L63" s="12">
        <f t="shared" si="3"/>
        <v>97.74909963985594</v>
      </c>
    </row>
    <row r="64" spans="1:12" ht="12">
      <c r="A64" s="1" t="s">
        <v>12</v>
      </c>
      <c r="B64" s="1" t="s">
        <v>13</v>
      </c>
      <c r="C64" s="8" t="s">
        <v>99</v>
      </c>
      <c r="D64" s="8" t="s">
        <v>25</v>
      </c>
      <c r="E64" s="2" t="s">
        <v>11</v>
      </c>
      <c r="F64" s="9">
        <v>1600</v>
      </c>
      <c r="G64" s="10">
        <v>1696</v>
      </c>
      <c r="H64" s="10">
        <v>979</v>
      </c>
      <c r="I64" s="11">
        <f t="shared" si="0"/>
        <v>621</v>
      </c>
      <c r="J64" s="11">
        <f t="shared" si="1"/>
        <v>717</v>
      </c>
      <c r="K64" s="12">
        <f t="shared" si="2"/>
        <v>61.18749999999999</v>
      </c>
      <c r="L64" s="12">
        <f t="shared" si="3"/>
        <v>57.72405660377359</v>
      </c>
    </row>
    <row r="65" spans="1:12" ht="12">
      <c r="A65" s="1" t="s">
        <v>12</v>
      </c>
      <c r="B65" s="1" t="s">
        <v>4</v>
      </c>
      <c r="C65" s="8" t="s">
        <v>100</v>
      </c>
      <c r="D65" s="8" t="s">
        <v>26</v>
      </c>
      <c r="E65" s="2" t="s">
        <v>21</v>
      </c>
      <c r="F65" s="9">
        <v>2020</v>
      </c>
      <c r="G65" s="10">
        <v>2204</v>
      </c>
      <c r="H65" s="10">
        <v>2137</v>
      </c>
      <c r="I65" s="11">
        <f t="shared" si="0"/>
        <v>-117</v>
      </c>
      <c r="J65" s="11">
        <f t="shared" si="1"/>
        <v>67</v>
      </c>
      <c r="K65" s="12">
        <f t="shared" si="2"/>
        <v>105.79207920792079</v>
      </c>
      <c r="L65" s="12">
        <f t="shared" si="3"/>
        <v>96.9600725952813</v>
      </c>
    </row>
    <row r="66" spans="1:12" ht="12">
      <c r="A66" s="1" t="s">
        <v>12</v>
      </c>
      <c r="B66" s="1" t="s">
        <v>4</v>
      </c>
      <c r="C66" s="8" t="s">
        <v>101</v>
      </c>
      <c r="D66" s="8" t="s">
        <v>25</v>
      </c>
      <c r="E66" s="2" t="s">
        <v>11</v>
      </c>
      <c r="F66" s="9">
        <v>1374</v>
      </c>
      <c r="G66" s="10">
        <v>2009</v>
      </c>
      <c r="H66" s="10">
        <v>1102</v>
      </c>
      <c r="I66" s="11">
        <f t="shared" si="0"/>
        <v>272</v>
      </c>
      <c r="J66" s="11">
        <f t="shared" si="1"/>
        <v>907</v>
      </c>
      <c r="K66" s="12">
        <f t="shared" si="2"/>
        <v>80.2037845705968</v>
      </c>
      <c r="L66" s="12">
        <f t="shared" si="3"/>
        <v>54.853160776505725</v>
      </c>
    </row>
    <row r="67" spans="1:12" ht="12">
      <c r="A67" s="1" t="s">
        <v>12</v>
      </c>
      <c r="B67" s="1" t="s">
        <v>4</v>
      </c>
      <c r="C67" s="8" t="s">
        <v>102</v>
      </c>
      <c r="D67" s="8" t="s">
        <v>25</v>
      </c>
      <c r="E67" s="2" t="s">
        <v>11</v>
      </c>
      <c r="F67" s="9">
        <v>1570</v>
      </c>
      <c r="G67" s="10">
        <v>1964</v>
      </c>
      <c r="H67" s="10">
        <v>1897</v>
      </c>
      <c r="I67" s="11">
        <f t="shared" si="0"/>
        <v>-327</v>
      </c>
      <c r="J67" s="11">
        <f t="shared" si="1"/>
        <v>67</v>
      </c>
      <c r="K67" s="12">
        <f t="shared" si="2"/>
        <v>120.82802547770702</v>
      </c>
      <c r="L67" s="12">
        <f t="shared" si="3"/>
        <v>96.58859470468431</v>
      </c>
    </row>
    <row r="68" spans="1:12" ht="12">
      <c r="A68" s="1" t="s">
        <v>12</v>
      </c>
      <c r="B68" s="1" t="s">
        <v>4</v>
      </c>
      <c r="C68" s="8" t="s">
        <v>103</v>
      </c>
      <c r="D68" s="8" t="s">
        <v>26</v>
      </c>
      <c r="E68" s="2" t="s">
        <v>21</v>
      </c>
      <c r="F68" s="9">
        <v>2770</v>
      </c>
      <c r="G68" s="10">
        <v>3225</v>
      </c>
      <c r="H68" s="10">
        <v>3143</v>
      </c>
      <c r="I68" s="11">
        <f t="shared" si="0"/>
        <v>-373</v>
      </c>
      <c r="J68" s="11">
        <f t="shared" si="1"/>
        <v>82</v>
      </c>
      <c r="K68" s="12">
        <f t="shared" si="2"/>
        <v>113.46570397111913</v>
      </c>
      <c r="L68" s="12">
        <f t="shared" si="3"/>
        <v>97.45736434108527</v>
      </c>
    </row>
    <row r="69" spans="1:12" ht="12">
      <c r="A69" s="1" t="s">
        <v>12</v>
      </c>
      <c r="B69" s="1" t="s">
        <v>4</v>
      </c>
      <c r="C69" s="8" t="s">
        <v>104</v>
      </c>
      <c r="D69" s="8" t="s">
        <v>26</v>
      </c>
      <c r="E69" s="2" t="s">
        <v>17</v>
      </c>
      <c r="F69" s="9">
        <v>2730</v>
      </c>
      <c r="G69" s="10">
        <v>2951</v>
      </c>
      <c r="H69" s="10">
        <v>2998</v>
      </c>
      <c r="I69" s="11">
        <f aca="true" t="shared" si="4" ref="I69:I132">SUM(F69-H69)</f>
        <v>-268</v>
      </c>
      <c r="J69" s="11">
        <f aca="true" t="shared" si="5" ref="J69:J132">SUM(G69-H69)</f>
        <v>-47</v>
      </c>
      <c r="K69" s="12">
        <f aca="true" t="shared" si="6" ref="K69:K132">SUM(H69/F69)*100</f>
        <v>109.81684981684982</v>
      </c>
      <c r="L69" s="12">
        <f aca="true" t="shared" si="7" ref="L69:L132">SUM(H69/G69)*100</f>
        <v>101.59268044730601</v>
      </c>
    </row>
    <row r="70" spans="1:12" ht="12">
      <c r="A70" s="1" t="s">
        <v>12</v>
      </c>
      <c r="B70" s="1" t="s">
        <v>4</v>
      </c>
      <c r="C70" s="8" t="s">
        <v>105</v>
      </c>
      <c r="D70" s="8" t="s">
        <v>25</v>
      </c>
      <c r="E70" s="2" t="s">
        <v>6</v>
      </c>
      <c r="F70" s="9">
        <v>5000</v>
      </c>
      <c r="G70" s="10">
        <v>5552</v>
      </c>
      <c r="H70" s="10">
        <v>5343</v>
      </c>
      <c r="I70" s="11">
        <f t="shared" si="4"/>
        <v>-343</v>
      </c>
      <c r="J70" s="11">
        <f t="shared" si="5"/>
        <v>209</v>
      </c>
      <c r="K70" s="12">
        <f t="shared" si="6"/>
        <v>106.86</v>
      </c>
      <c r="L70" s="12">
        <f t="shared" si="7"/>
        <v>96.23559077809799</v>
      </c>
    </row>
    <row r="71" spans="1:12" ht="12">
      <c r="A71" s="1" t="s">
        <v>12</v>
      </c>
      <c r="B71" s="1" t="s">
        <v>4</v>
      </c>
      <c r="C71" s="8" t="s">
        <v>106</v>
      </c>
      <c r="D71" s="8" t="s">
        <v>26</v>
      </c>
      <c r="E71" s="3" t="s">
        <v>17</v>
      </c>
      <c r="F71" s="9">
        <v>3862</v>
      </c>
      <c r="G71" s="10">
        <v>3875</v>
      </c>
      <c r="H71" s="10">
        <v>3867</v>
      </c>
      <c r="I71" s="11">
        <f t="shared" si="4"/>
        <v>-5</v>
      </c>
      <c r="J71" s="11">
        <f t="shared" si="5"/>
        <v>8</v>
      </c>
      <c r="K71" s="12">
        <f t="shared" si="6"/>
        <v>100.1294665976178</v>
      </c>
      <c r="L71" s="12">
        <f t="shared" si="7"/>
        <v>99.79354838709678</v>
      </c>
    </row>
    <row r="72" spans="1:12" ht="12">
      <c r="A72" s="1" t="s">
        <v>12</v>
      </c>
      <c r="B72" s="1" t="s">
        <v>4</v>
      </c>
      <c r="C72" s="8" t="s">
        <v>107</v>
      </c>
      <c r="D72" s="8" t="s">
        <v>25</v>
      </c>
      <c r="E72" s="3" t="s">
        <v>8</v>
      </c>
      <c r="F72" s="9">
        <v>1495</v>
      </c>
      <c r="G72" s="10">
        <v>1528</v>
      </c>
      <c r="H72" s="10">
        <v>1470</v>
      </c>
      <c r="I72" s="11">
        <f t="shared" si="4"/>
        <v>25</v>
      </c>
      <c r="J72" s="11">
        <f t="shared" si="5"/>
        <v>58</v>
      </c>
      <c r="K72" s="12">
        <f t="shared" si="6"/>
        <v>98.32775919732441</v>
      </c>
      <c r="L72" s="12">
        <f t="shared" si="7"/>
        <v>96.20418848167539</v>
      </c>
    </row>
    <row r="73" spans="1:12" ht="12">
      <c r="A73" s="1" t="s">
        <v>12</v>
      </c>
      <c r="B73" s="1" t="s">
        <v>4</v>
      </c>
      <c r="C73" s="8" t="s">
        <v>108</v>
      </c>
      <c r="D73" s="8" t="s">
        <v>25</v>
      </c>
      <c r="E73" s="2" t="s">
        <v>16</v>
      </c>
      <c r="F73" s="9">
        <v>980</v>
      </c>
      <c r="G73" s="10">
        <v>1252</v>
      </c>
      <c r="H73" s="10">
        <v>850</v>
      </c>
      <c r="I73" s="11">
        <f t="shared" si="4"/>
        <v>130</v>
      </c>
      <c r="J73" s="11">
        <f t="shared" si="5"/>
        <v>402</v>
      </c>
      <c r="K73" s="12">
        <f t="shared" si="6"/>
        <v>86.73469387755102</v>
      </c>
      <c r="L73" s="12">
        <f t="shared" si="7"/>
        <v>67.89137380191693</v>
      </c>
    </row>
    <row r="74" spans="1:12" ht="12">
      <c r="A74" s="1" t="s">
        <v>12</v>
      </c>
      <c r="B74" s="1" t="s">
        <v>4</v>
      </c>
      <c r="C74" s="8" t="s">
        <v>109</v>
      </c>
      <c r="D74" s="8" t="s">
        <v>25</v>
      </c>
      <c r="E74" s="2" t="s">
        <v>5</v>
      </c>
      <c r="F74" s="9">
        <v>2629</v>
      </c>
      <c r="G74" s="10">
        <v>3353</v>
      </c>
      <c r="H74" s="10">
        <v>2037</v>
      </c>
      <c r="I74" s="11">
        <f t="shared" si="4"/>
        <v>592</v>
      </c>
      <c r="J74" s="11">
        <f t="shared" si="5"/>
        <v>1316</v>
      </c>
      <c r="K74" s="12">
        <f t="shared" si="6"/>
        <v>77.48193229364777</v>
      </c>
      <c r="L74" s="12">
        <f t="shared" si="7"/>
        <v>60.75156576200418</v>
      </c>
    </row>
    <row r="75" spans="1:12" ht="12">
      <c r="A75" s="1" t="s">
        <v>12</v>
      </c>
      <c r="B75" s="1" t="s">
        <v>4</v>
      </c>
      <c r="C75" s="8" t="s">
        <v>110</v>
      </c>
      <c r="D75" s="8" t="s">
        <v>25</v>
      </c>
      <c r="E75" s="2" t="s">
        <v>9</v>
      </c>
      <c r="F75" s="9">
        <v>150</v>
      </c>
      <c r="G75" s="10">
        <v>235</v>
      </c>
      <c r="H75" s="10">
        <v>102</v>
      </c>
      <c r="I75" s="11">
        <f t="shared" si="4"/>
        <v>48</v>
      </c>
      <c r="J75" s="11">
        <f t="shared" si="5"/>
        <v>133</v>
      </c>
      <c r="K75" s="12">
        <f t="shared" si="6"/>
        <v>68</v>
      </c>
      <c r="L75" s="12">
        <f t="shared" si="7"/>
        <v>43.40425531914894</v>
      </c>
    </row>
    <row r="76" spans="1:12" ht="12">
      <c r="A76" s="1" t="s">
        <v>12</v>
      </c>
      <c r="B76" s="1" t="s">
        <v>4</v>
      </c>
      <c r="C76" s="8" t="s">
        <v>111</v>
      </c>
      <c r="D76" s="8" t="s">
        <v>26</v>
      </c>
      <c r="E76" s="3" t="s">
        <v>17</v>
      </c>
      <c r="F76" s="9">
        <v>1755</v>
      </c>
      <c r="G76" s="10">
        <v>1995</v>
      </c>
      <c r="H76" s="10">
        <v>1912</v>
      </c>
      <c r="I76" s="11">
        <f t="shared" si="4"/>
        <v>-157</v>
      </c>
      <c r="J76" s="11">
        <f t="shared" si="5"/>
        <v>83</v>
      </c>
      <c r="K76" s="12">
        <f t="shared" si="6"/>
        <v>108.94586894586895</v>
      </c>
      <c r="L76" s="12">
        <f t="shared" si="7"/>
        <v>95.83959899749374</v>
      </c>
    </row>
    <row r="77" spans="1:12" ht="12">
      <c r="A77" s="1" t="s">
        <v>12</v>
      </c>
      <c r="B77" s="1" t="s">
        <v>4</v>
      </c>
      <c r="C77" s="8" t="s">
        <v>112</v>
      </c>
      <c r="D77" s="8" t="s">
        <v>25</v>
      </c>
      <c r="E77" s="2" t="s">
        <v>15</v>
      </c>
      <c r="F77" s="9">
        <v>55</v>
      </c>
      <c r="G77" s="10">
        <v>55</v>
      </c>
      <c r="H77" s="10">
        <v>34</v>
      </c>
      <c r="I77" s="11">
        <f t="shared" si="4"/>
        <v>21</v>
      </c>
      <c r="J77" s="11">
        <f t="shared" si="5"/>
        <v>21</v>
      </c>
      <c r="K77" s="12">
        <f t="shared" si="6"/>
        <v>61.81818181818181</v>
      </c>
      <c r="L77" s="12">
        <f t="shared" si="7"/>
        <v>61.81818181818181</v>
      </c>
    </row>
    <row r="78" spans="1:12" ht="12">
      <c r="A78" s="1" t="s">
        <v>12</v>
      </c>
      <c r="B78" s="1" t="s">
        <v>4</v>
      </c>
      <c r="C78" s="8" t="s">
        <v>113</v>
      </c>
      <c r="D78" s="8" t="s">
        <v>25</v>
      </c>
      <c r="E78" s="2" t="s">
        <v>9</v>
      </c>
      <c r="F78" s="9">
        <v>2050</v>
      </c>
      <c r="G78" s="10">
        <v>2213</v>
      </c>
      <c r="H78" s="10">
        <v>1419</v>
      </c>
      <c r="I78" s="11">
        <f t="shared" si="4"/>
        <v>631</v>
      </c>
      <c r="J78" s="11">
        <f t="shared" si="5"/>
        <v>794</v>
      </c>
      <c r="K78" s="12">
        <f t="shared" si="6"/>
        <v>69.21951219512195</v>
      </c>
      <c r="L78" s="12">
        <f t="shared" si="7"/>
        <v>64.12110257568912</v>
      </c>
    </row>
    <row r="79" spans="1:12" ht="12">
      <c r="A79" s="1" t="s">
        <v>12</v>
      </c>
      <c r="B79" s="1" t="s">
        <v>4</v>
      </c>
      <c r="C79" s="8" t="s">
        <v>114</v>
      </c>
      <c r="D79" s="8" t="s">
        <v>25</v>
      </c>
      <c r="E79" s="2" t="s">
        <v>9</v>
      </c>
      <c r="F79" s="9">
        <v>1240</v>
      </c>
      <c r="G79" s="10">
        <v>1313</v>
      </c>
      <c r="H79" s="10">
        <v>524</v>
      </c>
      <c r="I79" s="11">
        <f t="shared" si="4"/>
        <v>716</v>
      </c>
      <c r="J79" s="11">
        <f t="shared" si="5"/>
        <v>789</v>
      </c>
      <c r="K79" s="12">
        <f t="shared" si="6"/>
        <v>42.25806451612903</v>
      </c>
      <c r="L79" s="12">
        <f t="shared" si="7"/>
        <v>39.90860624523991</v>
      </c>
    </row>
    <row r="80" spans="1:12" ht="12">
      <c r="A80" s="1" t="s">
        <v>12</v>
      </c>
      <c r="B80" s="1" t="s">
        <v>4</v>
      </c>
      <c r="C80" s="8" t="s">
        <v>115</v>
      </c>
      <c r="D80" s="8" t="s">
        <v>26</v>
      </c>
      <c r="E80" s="2" t="s">
        <v>17</v>
      </c>
      <c r="F80" s="9">
        <v>2988</v>
      </c>
      <c r="G80" s="10">
        <v>3243</v>
      </c>
      <c r="H80" s="10">
        <v>3192</v>
      </c>
      <c r="I80" s="11">
        <f t="shared" si="4"/>
        <v>-204</v>
      </c>
      <c r="J80" s="11">
        <f t="shared" si="5"/>
        <v>51</v>
      </c>
      <c r="K80" s="12">
        <f t="shared" si="6"/>
        <v>106.82730923694778</v>
      </c>
      <c r="L80" s="12">
        <f t="shared" si="7"/>
        <v>98.42738205365403</v>
      </c>
    </row>
    <row r="81" spans="1:12" ht="12">
      <c r="A81" s="1" t="s">
        <v>12</v>
      </c>
      <c r="B81" s="1" t="s">
        <v>4</v>
      </c>
      <c r="C81" s="8" t="s">
        <v>116</v>
      </c>
      <c r="D81" s="8" t="s">
        <v>26</v>
      </c>
      <c r="E81" s="2" t="s">
        <v>17</v>
      </c>
      <c r="F81" s="9">
        <v>330</v>
      </c>
      <c r="G81" s="10">
        <v>333</v>
      </c>
      <c r="H81" s="10">
        <v>332</v>
      </c>
      <c r="I81" s="11">
        <f t="shared" si="4"/>
        <v>-2</v>
      </c>
      <c r="J81" s="11">
        <f t="shared" si="5"/>
        <v>1</v>
      </c>
      <c r="K81" s="12">
        <f t="shared" si="6"/>
        <v>100.60606060606061</v>
      </c>
      <c r="L81" s="12">
        <f t="shared" si="7"/>
        <v>99.69969969969969</v>
      </c>
    </row>
    <row r="82" spans="1:12" ht="12">
      <c r="A82" s="1" t="s">
        <v>12</v>
      </c>
      <c r="B82" s="1" t="s">
        <v>4</v>
      </c>
      <c r="C82" s="8" t="s">
        <v>117</v>
      </c>
      <c r="D82" s="8" t="s">
        <v>25</v>
      </c>
      <c r="E82" s="2" t="s">
        <v>20</v>
      </c>
      <c r="F82" s="9">
        <v>1100</v>
      </c>
      <c r="G82" s="10">
        <v>1293</v>
      </c>
      <c r="H82" s="10">
        <v>1040</v>
      </c>
      <c r="I82" s="11">
        <f t="shared" si="4"/>
        <v>60</v>
      </c>
      <c r="J82" s="11">
        <f t="shared" si="5"/>
        <v>253</v>
      </c>
      <c r="K82" s="12">
        <f t="shared" si="6"/>
        <v>94.54545454545455</v>
      </c>
      <c r="L82" s="12">
        <f t="shared" si="7"/>
        <v>80.43310131477185</v>
      </c>
    </row>
    <row r="83" spans="1:12" ht="12">
      <c r="A83" s="1" t="s">
        <v>12</v>
      </c>
      <c r="B83" s="1" t="s">
        <v>4</v>
      </c>
      <c r="C83" s="8" t="s">
        <v>118</v>
      </c>
      <c r="D83" s="8" t="s">
        <v>25</v>
      </c>
      <c r="E83" s="2" t="s">
        <v>8</v>
      </c>
      <c r="F83" s="9">
        <v>100</v>
      </c>
      <c r="G83" s="10">
        <v>136</v>
      </c>
      <c r="H83" s="10">
        <v>77</v>
      </c>
      <c r="I83" s="11">
        <f t="shared" si="4"/>
        <v>23</v>
      </c>
      <c r="J83" s="11">
        <f t="shared" si="5"/>
        <v>59</v>
      </c>
      <c r="K83" s="12">
        <f t="shared" si="6"/>
        <v>77</v>
      </c>
      <c r="L83" s="12">
        <f t="shared" si="7"/>
        <v>56.61764705882353</v>
      </c>
    </row>
    <row r="84" spans="1:12" ht="12">
      <c r="A84" s="1" t="s">
        <v>12</v>
      </c>
      <c r="B84" s="1" t="s">
        <v>4</v>
      </c>
      <c r="C84" s="8" t="s">
        <v>119</v>
      </c>
      <c r="D84" s="8" t="s">
        <v>25</v>
      </c>
      <c r="E84" s="2" t="s">
        <v>20</v>
      </c>
      <c r="F84" s="9">
        <v>120</v>
      </c>
      <c r="G84" s="10">
        <v>184</v>
      </c>
      <c r="H84" s="10">
        <v>140</v>
      </c>
      <c r="I84" s="11">
        <f t="shared" si="4"/>
        <v>-20</v>
      </c>
      <c r="J84" s="11">
        <f t="shared" si="5"/>
        <v>44</v>
      </c>
      <c r="K84" s="12">
        <f t="shared" si="6"/>
        <v>116.66666666666667</v>
      </c>
      <c r="L84" s="12">
        <f t="shared" si="7"/>
        <v>76.08695652173914</v>
      </c>
    </row>
    <row r="85" spans="1:12" ht="12">
      <c r="A85" s="1" t="s">
        <v>12</v>
      </c>
      <c r="B85" s="1" t="s">
        <v>4</v>
      </c>
      <c r="C85" s="8" t="s">
        <v>120</v>
      </c>
      <c r="D85" s="8" t="s">
        <v>25</v>
      </c>
      <c r="E85" s="2" t="s">
        <v>8</v>
      </c>
      <c r="F85" s="9">
        <v>1350</v>
      </c>
      <c r="G85" s="10">
        <v>1636</v>
      </c>
      <c r="H85" s="10">
        <v>1371</v>
      </c>
      <c r="I85" s="11">
        <f t="shared" si="4"/>
        <v>-21</v>
      </c>
      <c r="J85" s="11">
        <f t="shared" si="5"/>
        <v>265</v>
      </c>
      <c r="K85" s="12">
        <f t="shared" si="6"/>
        <v>101.55555555555556</v>
      </c>
      <c r="L85" s="12">
        <f t="shared" si="7"/>
        <v>83.80195599022005</v>
      </c>
    </row>
    <row r="86" spans="1:12" ht="12">
      <c r="A86" s="1" t="s">
        <v>12</v>
      </c>
      <c r="B86" s="1" t="s">
        <v>4</v>
      </c>
      <c r="C86" s="8" t="s">
        <v>121</v>
      </c>
      <c r="D86" s="8" t="s">
        <v>25</v>
      </c>
      <c r="E86" s="2" t="s">
        <v>9</v>
      </c>
      <c r="F86" s="9">
        <v>965</v>
      </c>
      <c r="G86" s="10">
        <v>1151</v>
      </c>
      <c r="H86" s="10">
        <v>659</v>
      </c>
      <c r="I86" s="11">
        <f t="shared" si="4"/>
        <v>306</v>
      </c>
      <c r="J86" s="11">
        <f t="shared" si="5"/>
        <v>492</v>
      </c>
      <c r="K86" s="12">
        <f t="shared" si="6"/>
        <v>68.29015544041451</v>
      </c>
      <c r="L86" s="12">
        <f t="shared" si="7"/>
        <v>57.25456125108601</v>
      </c>
    </row>
    <row r="87" spans="1:12" ht="12">
      <c r="A87" s="1" t="s">
        <v>12</v>
      </c>
      <c r="B87" s="1" t="s">
        <v>13</v>
      </c>
      <c r="C87" s="8" t="s">
        <v>122</v>
      </c>
      <c r="D87" s="8" t="s">
        <v>25</v>
      </c>
      <c r="E87" s="2" t="s">
        <v>8</v>
      </c>
      <c r="F87" s="9">
        <v>2620</v>
      </c>
      <c r="G87" s="10">
        <v>2878</v>
      </c>
      <c r="H87" s="10">
        <v>2762</v>
      </c>
      <c r="I87" s="11">
        <f t="shared" si="4"/>
        <v>-142</v>
      </c>
      <c r="J87" s="11">
        <f t="shared" si="5"/>
        <v>116</v>
      </c>
      <c r="K87" s="12">
        <f t="shared" si="6"/>
        <v>105.41984732824427</v>
      </c>
      <c r="L87" s="12">
        <f t="shared" si="7"/>
        <v>95.9694232105629</v>
      </c>
    </row>
    <row r="88" spans="1:12" ht="12">
      <c r="A88" s="1" t="s">
        <v>12</v>
      </c>
      <c r="B88" s="1" t="s">
        <v>4</v>
      </c>
      <c r="C88" s="8" t="s">
        <v>123</v>
      </c>
      <c r="D88" s="8" t="s">
        <v>26</v>
      </c>
      <c r="E88" s="2" t="s">
        <v>17</v>
      </c>
      <c r="F88" s="9">
        <v>2330</v>
      </c>
      <c r="G88" s="10">
        <v>2750</v>
      </c>
      <c r="H88" s="10">
        <v>2642</v>
      </c>
      <c r="I88" s="11">
        <f t="shared" si="4"/>
        <v>-312</v>
      </c>
      <c r="J88" s="11">
        <f t="shared" si="5"/>
        <v>108</v>
      </c>
      <c r="K88" s="12">
        <f t="shared" si="6"/>
        <v>113.39055793991417</v>
      </c>
      <c r="L88" s="12">
        <f t="shared" si="7"/>
        <v>96.07272727272728</v>
      </c>
    </row>
    <row r="89" spans="1:12" ht="12">
      <c r="A89" s="1" t="s">
        <v>12</v>
      </c>
      <c r="B89" s="1" t="s">
        <v>4</v>
      </c>
      <c r="C89" s="8" t="s">
        <v>124</v>
      </c>
      <c r="D89" s="8" t="s">
        <v>25</v>
      </c>
      <c r="E89" s="2" t="s">
        <v>8</v>
      </c>
      <c r="F89" s="9">
        <v>2700</v>
      </c>
      <c r="G89" s="10">
        <v>2636</v>
      </c>
      <c r="H89" s="10">
        <v>2605</v>
      </c>
      <c r="I89" s="11">
        <f t="shared" si="4"/>
        <v>95</v>
      </c>
      <c r="J89" s="11">
        <f t="shared" si="5"/>
        <v>31</v>
      </c>
      <c r="K89" s="12">
        <f t="shared" si="6"/>
        <v>96.48148148148148</v>
      </c>
      <c r="L89" s="12">
        <f t="shared" si="7"/>
        <v>98.82397572078906</v>
      </c>
    </row>
    <row r="90" spans="1:12" ht="12">
      <c r="A90" s="1" t="s">
        <v>12</v>
      </c>
      <c r="B90" s="1" t="s">
        <v>4</v>
      </c>
      <c r="C90" s="8" t="s">
        <v>125</v>
      </c>
      <c r="D90" s="8" t="s">
        <v>25</v>
      </c>
      <c r="E90" s="2" t="s">
        <v>11</v>
      </c>
      <c r="F90" s="9">
        <v>3140</v>
      </c>
      <c r="G90" s="10">
        <v>3149</v>
      </c>
      <c r="H90" s="10">
        <v>2877</v>
      </c>
      <c r="I90" s="11">
        <f t="shared" si="4"/>
        <v>263</v>
      </c>
      <c r="J90" s="11">
        <f t="shared" si="5"/>
        <v>272</v>
      </c>
      <c r="K90" s="12">
        <f t="shared" si="6"/>
        <v>91.62420382165605</v>
      </c>
      <c r="L90" s="12">
        <f t="shared" si="7"/>
        <v>91.36233724992061</v>
      </c>
    </row>
    <row r="91" spans="1:12" ht="12">
      <c r="A91" s="1" t="s">
        <v>12</v>
      </c>
      <c r="B91" s="1" t="s">
        <v>4</v>
      </c>
      <c r="C91" s="8" t="s">
        <v>126</v>
      </c>
      <c r="D91" s="8" t="s">
        <v>25</v>
      </c>
      <c r="E91" s="2" t="s">
        <v>11</v>
      </c>
      <c r="F91" s="9">
        <v>4745</v>
      </c>
      <c r="G91" s="10">
        <v>5231</v>
      </c>
      <c r="H91" s="10">
        <v>4883</v>
      </c>
      <c r="I91" s="11">
        <f t="shared" si="4"/>
        <v>-138</v>
      </c>
      <c r="J91" s="11">
        <f t="shared" si="5"/>
        <v>348</v>
      </c>
      <c r="K91" s="12">
        <f t="shared" si="6"/>
        <v>102.90832455216017</v>
      </c>
      <c r="L91" s="12">
        <f t="shared" si="7"/>
        <v>93.34735232269165</v>
      </c>
    </row>
    <row r="92" spans="1:12" ht="12">
      <c r="A92" s="1" t="s">
        <v>12</v>
      </c>
      <c r="B92" s="1" t="s">
        <v>4</v>
      </c>
      <c r="C92" s="8" t="s">
        <v>127</v>
      </c>
      <c r="D92" s="8" t="s">
        <v>25</v>
      </c>
      <c r="E92" s="2" t="s">
        <v>11</v>
      </c>
      <c r="F92" s="9">
        <v>500</v>
      </c>
      <c r="G92" s="10">
        <v>590</v>
      </c>
      <c r="H92" s="10">
        <v>297</v>
      </c>
      <c r="I92" s="11">
        <f t="shared" si="4"/>
        <v>203</v>
      </c>
      <c r="J92" s="11">
        <f t="shared" si="5"/>
        <v>293</v>
      </c>
      <c r="K92" s="12">
        <f t="shared" si="6"/>
        <v>59.4</v>
      </c>
      <c r="L92" s="12">
        <f t="shared" si="7"/>
        <v>50.33898305084745</v>
      </c>
    </row>
    <row r="93" spans="1:12" ht="12">
      <c r="A93" s="1" t="s">
        <v>12</v>
      </c>
      <c r="B93" s="1" t="s">
        <v>4</v>
      </c>
      <c r="C93" s="8" t="s">
        <v>128</v>
      </c>
      <c r="D93" s="8" t="s">
        <v>25</v>
      </c>
      <c r="E93" s="2" t="s">
        <v>11</v>
      </c>
      <c r="F93" s="9">
        <v>130</v>
      </c>
      <c r="G93" s="10">
        <v>275</v>
      </c>
      <c r="H93" s="10">
        <v>129</v>
      </c>
      <c r="I93" s="11">
        <f t="shared" si="4"/>
        <v>1</v>
      </c>
      <c r="J93" s="11">
        <f t="shared" si="5"/>
        <v>146</v>
      </c>
      <c r="K93" s="12">
        <f t="shared" si="6"/>
        <v>99.23076923076923</v>
      </c>
      <c r="L93" s="12">
        <f t="shared" si="7"/>
        <v>46.909090909090914</v>
      </c>
    </row>
    <row r="94" spans="1:12" ht="12">
      <c r="A94" s="1" t="s">
        <v>12</v>
      </c>
      <c r="B94" s="1" t="s">
        <v>4</v>
      </c>
      <c r="C94" s="8" t="s">
        <v>129</v>
      </c>
      <c r="D94" s="8" t="s">
        <v>25</v>
      </c>
      <c r="E94" s="2" t="s">
        <v>11</v>
      </c>
      <c r="F94" s="9">
        <v>1720</v>
      </c>
      <c r="G94" s="10">
        <v>2153</v>
      </c>
      <c r="H94" s="10">
        <v>1788</v>
      </c>
      <c r="I94" s="11">
        <f t="shared" si="4"/>
        <v>-68</v>
      </c>
      <c r="J94" s="11">
        <f t="shared" si="5"/>
        <v>365</v>
      </c>
      <c r="K94" s="12">
        <f t="shared" si="6"/>
        <v>103.95348837209302</v>
      </c>
      <c r="L94" s="12">
        <f t="shared" si="7"/>
        <v>83.04691128657687</v>
      </c>
    </row>
    <row r="95" spans="1:12" ht="12">
      <c r="A95" s="1" t="s">
        <v>12</v>
      </c>
      <c r="B95" s="1" t="s">
        <v>4</v>
      </c>
      <c r="C95" s="8" t="s">
        <v>130</v>
      </c>
      <c r="D95" s="8" t="s">
        <v>25</v>
      </c>
      <c r="E95" s="2" t="s">
        <v>15</v>
      </c>
      <c r="F95" s="9">
        <v>1557</v>
      </c>
      <c r="G95" s="10">
        <v>1950</v>
      </c>
      <c r="H95" s="10">
        <v>1278</v>
      </c>
      <c r="I95" s="11">
        <f t="shared" si="4"/>
        <v>279</v>
      </c>
      <c r="J95" s="11">
        <f t="shared" si="5"/>
        <v>672</v>
      </c>
      <c r="K95" s="12">
        <f t="shared" si="6"/>
        <v>82.08092485549133</v>
      </c>
      <c r="L95" s="12">
        <f t="shared" si="7"/>
        <v>65.53846153846153</v>
      </c>
    </row>
    <row r="96" spans="1:12" ht="12">
      <c r="A96" s="1" t="s">
        <v>12</v>
      </c>
      <c r="B96" s="1" t="s">
        <v>4</v>
      </c>
      <c r="C96" s="8" t="s">
        <v>131</v>
      </c>
      <c r="D96" s="8" t="s">
        <v>25</v>
      </c>
      <c r="E96" s="3" t="s">
        <v>11</v>
      </c>
      <c r="F96" s="9">
        <v>233</v>
      </c>
      <c r="G96" s="10">
        <v>524</v>
      </c>
      <c r="H96" s="10">
        <v>140</v>
      </c>
      <c r="I96" s="11">
        <f t="shared" si="4"/>
        <v>93</v>
      </c>
      <c r="J96" s="11">
        <f t="shared" si="5"/>
        <v>384</v>
      </c>
      <c r="K96" s="12">
        <f t="shared" si="6"/>
        <v>60.08583690987125</v>
      </c>
      <c r="L96" s="12">
        <f t="shared" si="7"/>
        <v>26.717557251908396</v>
      </c>
    </row>
    <row r="97" spans="1:12" ht="12">
      <c r="A97" s="1" t="s">
        <v>12</v>
      </c>
      <c r="B97" s="1" t="s">
        <v>4</v>
      </c>
      <c r="C97" s="8" t="s">
        <v>132</v>
      </c>
      <c r="D97" s="8" t="s">
        <v>25</v>
      </c>
      <c r="E97" s="2" t="s">
        <v>8</v>
      </c>
      <c r="F97" s="9">
        <v>40</v>
      </c>
      <c r="G97" s="10">
        <v>40</v>
      </c>
      <c r="H97" s="10">
        <v>30</v>
      </c>
      <c r="I97" s="11">
        <f t="shared" si="4"/>
        <v>10</v>
      </c>
      <c r="J97" s="11">
        <f t="shared" si="5"/>
        <v>10</v>
      </c>
      <c r="K97" s="12">
        <f t="shared" si="6"/>
        <v>75</v>
      </c>
      <c r="L97" s="12">
        <f t="shared" si="7"/>
        <v>75</v>
      </c>
    </row>
    <row r="98" spans="1:12" ht="12">
      <c r="A98" s="1" t="s">
        <v>12</v>
      </c>
      <c r="B98" s="1" t="s">
        <v>4</v>
      </c>
      <c r="C98" s="8" t="s">
        <v>133</v>
      </c>
      <c r="D98" s="8" t="s">
        <v>25</v>
      </c>
      <c r="E98" s="2" t="s">
        <v>14</v>
      </c>
      <c r="F98" s="9">
        <v>2400</v>
      </c>
      <c r="G98" s="10">
        <v>2789</v>
      </c>
      <c r="H98" s="10">
        <v>2194</v>
      </c>
      <c r="I98" s="11">
        <f t="shared" si="4"/>
        <v>206</v>
      </c>
      <c r="J98" s="11">
        <f t="shared" si="5"/>
        <v>595</v>
      </c>
      <c r="K98" s="12">
        <f t="shared" si="6"/>
        <v>91.41666666666667</v>
      </c>
      <c r="L98" s="12">
        <f t="shared" si="7"/>
        <v>78.66618859806383</v>
      </c>
    </row>
    <row r="99" spans="1:12" ht="12">
      <c r="A99" s="1" t="s">
        <v>12</v>
      </c>
      <c r="B99" s="1" t="s">
        <v>4</v>
      </c>
      <c r="C99" s="8" t="s">
        <v>134</v>
      </c>
      <c r="D99" s="8" t="s">
        <v>26</v>
      </c>
      <c r="E99" s="2" t="s">
        <v>21</v>
      </c>
      <c r="F99" s="9">
        <v>1970</v>
      </c>
      <c r="G99" s="10">
        <v>2243</v>
      </c>
      <c r="H99" s="10">
        <v>2095</v>
      </c>
      <c r="I99" s="11">
        <f t="shared" si="4"/>
        <v>-125</v>
      </c>
      <c r="J99" s="11">
        <f t="shared" si="5"/>
        <v>148</v>
      </c>
      <c r="K99" s="12">
        <f t="shared" si="6"/>
        <v>106.34517766497463</v>
      </c>
      <c r="L99" s="12">
        <f t="shared" si="7"/>
        <v>93.40169415960767</v>
      </c>
    </row>
    <row r="100" spans="1:12" ht="12">
      <c r="A100" s="1" t="s">
        <v>12</v>
      </c>
      <c r="B100" s="1" t="s">
        <v>4</v>
      </c>
      <c r="C100" s="8" t="s">
        <v>135</v>
      </c>
      <c r="D100" s="8" t="s">
        <v>26</v>
      </c>
      <c r="E100" s="2" t="s">
        <v>17</v>
      </c>
      <c r="F100" s="9">
        <v>1290</v>
      </c>
      <c r="G100" s="10">
        <v>1408</v>
      </c>
      <c r="H100" s="10">
        <v>1367</v>
      </c>
      <c r="I100" s="11">
        <f t="shared" si="4"/>
        <v>-77</v>
      </c>
      <c r="J100" s="11">
        <f t="shared" si="5"/>
        <v>41</v>
      </c>
      <c r="K100" s="12">
        <f t="shared" si="6"/>
        <v>105.96899224806202</v>
      </c>
      <c r="L100" s="12">
        <f t="shared" si="7"/>
        <v>97.08806818181817</v>
      </c>
    </row>
    <row r="101" spans="1:12" ht="12">
      <c r="A101" s="1" t="s">
        <v>12</v>
      </c>
      <c r="B101" s="1" t="s">
        <v>4</v>
      </c>
      <c r="C101" s="8" t="s">
        <v>136</v>
      </c>
      <c r="D101" s="8" t="s">
        <v>25</v>
      </c>
      <c r="E101" s="2" t="s">
        <v>11</v>
      </c>
      <c r="F101" s="9">
        <v>2270</v>
      </c>
      <c r="G101" s="10">
        <v>2448</v>
      </c>
      <c r="H101" s="10">
        <v>2276</v>
      </c>
      <c r="I101" s="11">
        <f t="shared" si="4"/>
        <v>-6</v>
      </c>
      <c r="J101" s="11">
        <f t="shared" si="5"/>
        <v>172</v>
      </c>
      <c r="K101" s="12">
        <f t="shared" si="6"/>
        <v>100.26431718061674</v>
      </c>
      <c r="L101" s="12">
        <f t="shared" si="7"/>
        <v>92.97385620915033</v>
      </c>
    </row>
    <row r="102" spans="1:12" ht="12">
      <c r="A102" s="1" t="s">
        <v>12</v>
      </c>
      <c r="B102" s="1" t="s">
        <v>4</v>
      </c>
      <c r="C102" s="8" t="s">
        <v>137</v>
      </c>
      <c r="D102" s="8" t="s">
        <v>26</v>
      </c>
      <c r="E102" s="2" t="s">
        <v>17</v>
      </c>
      <c r="F102" s="9">
        <v>2888</v>
      </c>
      <c r="G102" s="10">
        <v>3177</v>
      </c>
      <c r="H102" s="10">
        <v>3197</v>
      </c>
      <c r="I102" s="11">
        <f t="shared" si="4"/>
        <v>-309</v>
      </c>
      <c r="J102" s="11">
        <f t="shared" si="5"/>
        <v>-20</v>
      </c>
      <c r="K102" s="12">
        <f t="shared" si="6"/>
        <v>110.6994459833795</v>
      </c>
      <c r="L102" s="12">
        <f t="shared" si="7"/>
        <v>100.62952470884483</v>
      </c>
    </row>
    <row r="103" spans="1:12" ht="12">
      <c r="A103" s="1" t="s">
        <v>12</v>
      </c>
      <c r="B103" s="1" t="s">
        <v>4</v>
      </c>
      <c r="C103" s="8" t="s">
        <v>138</v>
      </c>
      <c r="D103" s="8" t="s">
        <v>26</v>
      </c>
      <c r="E103" s="2" t="s">
        <v>17</v>
      </c>
      <c r="F103" s="9">
        <v>1697</v>
      </c>
      <c r="G103" s="10">
        <v>1845</v>
      </c>
      <c r="H103" s="10">
        <v>1790</v>
      </c>
      <c r="I103" s="11">
        <f t="shared" si="4"/>
        <v>-93</v>
      </c>
      <c r="J103" s="11">
        <f t="shared" si="5"/>
        <v>55</v>
      </c>
      <c r="K103" s="12">
        <f t="shared" si="6"/>
        <v>105.48025928108427</v>
      </c>
      <c r="L103" s="12">
        <f t="shared" si="7"/>
        <v>97.01897018970189</v>
      </c>
    </row>
    <row r="104" spans="1:12" ht="12">
      <c r="A104" s="1" t="s">
        <v>12</v>
      </c>
      <c r="B104" s="1" t="s">
        <v>13</v>
      </c>
      <c r="C104" s="8" t="s">
        <v>139</v>
      </c>
      <c r="D104" s="8" t="s">
        <v>25</v>
      </c>
      <c r="E104" s="2" t="s">
        <v>16</v>
      </c>
      <c r="F104" s="9">
        <v>1760</v>
      </c>
      <c r="G104" s="10">
        <v>1974</v>
      </c>
      <c r="H104" s="10">
        <v>1791</v>
      </c>
      <c r="I104" s="11">
        <f t="shared" si="4"/>
        <v>-31</v>
      </c>
      <c r="J104" s="11">
        <f t="shared" si="5"/>
        <v>183</v>
      </c>
      <c r="K104" s="12">
        <f t="shared" si="6"/>
        <v>101.76136363636363</v>
      </c>
      <c r="L104" s="12">
        <f t="shared" si="7"/>
        <v>90.72948328267478</v>
      </c>
    </row>
    <row r="105" spans="1:12" ht="12">
      <c r="A105" s="1" t="s">
        <v>12</v>
      </c>
      <c r="B105" s="1" t="s">
        <v>4</v>
      </c>
      <c r="C105" s="8" t="s">
        <v>140</v>
      </c>
      <c r="D105" s="8" t="s">
        <v>25</v>
      </c>
      <c r="E105" s="2" t="s">
        <v>16</v>
      </c>
      <c r="F105" s="9">
        <v>2640</v>
      </c>
      <c r="G105" s="10">
        <v>2953</v>
      </c>
      <c r="H105" s="10">
        <v>2856</v>
      </c>
      <c r="I105" s="11">
        <f t="shared" si="4"/>
        <v>-216</v>
      </c>
      <c r="J105" s="11">
        <f t="shared" si="5"/>
        <v>97</v>
      </c>
      <c r="K105" s="12">
        <f t="shared" si="6"/>
        <v>108.18181818181817</v>
      </c>
      <c r="L105" s="12">
        <f t="shared" si="7"/>
        <v>96.71520487639688</v>
      </c>
    </row>
    <row r="106" spans="1:12" ht="12">
      <c r="A106" s="1" t="s">
        <v>12</v>
      </c>
      <c r="B106" s="1" t="s">
        <v>4</v>
      </c>
      <c r="C106" s="8" t="s">
        <v>141</v>
      </c>
      <c r="D106" s="8" t="s">
        <v>25</v>
      </c>
      <c r="E106" s="2" t="s">
        <v>15</v>
      </c>
      <c r="F106" s="9">
        <v>2250</v>
      </c>
      <c r="G106" s="10">
        <v>3770</v>
      </c>
      <c r="H106" s="10">
        <v>1586</v>
      </c>
      <c r="I106" s="11">
        <f t="shared" si="4"/>
        <v>664</v>
      </c>
      <c r="J106" s="11">
        <f t="shared" si="5"/>
        <v>2184</v>
      </c>
      <c r="K106" s="12">
        <f t="shared" si="6"/>
        <v>70.4888888888889</v>
      </c>
      <c r="L106" s="12">
        <f t="shared" si="7"/>
        <v>42.06896551724138</v>
      </c>
    </row>
    <row r="107" spans="1:12" ht="12">
      <c r="A107" s="1" t="s">
        <v>12</v>
      </c>
      <c r="B107" s="1" t="s">
        <v>4</v>
      </c>
      <c r="C107" s="8" t="s">
        <v>142</v>
      </c>
      <c r="D107" s="8" t="s">
        <v>25</v>
      </c>
      <c r="E107" s="2" t="s">
        <v>16</v>
      </c>
      <c r="F107" s="9">
        <v>4660</v>
      </c>
      <c r="G107" s="10">
        <v>5063</v>
      </c>
      <c r="H107" s="10">
        <v>4951</v>
      </c>
      <c r="I107" s="11">
        <f t="shared" si="4"/>
        <v>-291</v>
      </c>
      <c r="J107" s="11">
        <f t="shared" si="5"/>
        <v>112</v>
      </c>
      <c r="K107" s="12">
        <f t="shared" si="6"/>
        <v>106.24463519313305</v>
      </c>
      <c r="L107" s="12">
        <f t="shared" si="7"/>
        <v>97.78787280268617</v>
      </c>
    </row>
    <row r="108" spans="1:12" ht="12">
      <c r="A108" s="1" t="s">
        <v>12</v>
      </c>
      <c r="B108" s="1" t="s">
        <v>4</v>
      </c>
      <c r="C108" s="8" t="s">
        <v>143</v>
      </c>
      <c r="D108" s="8" t="s">
        <v>25</v>
      </c>
      <c r="E108" s="2" t="s">
        <v>11</v>
      </c>
      <c r="F108" s="9">
        <v>1160</v>
      </c>
      <c r="G108" s="10">
        <v>1774</v>
      </c>
      <c r="H108" s="10">
        <v>1004</v>
      </c>
      <c r="I108" s="11">
        <f t="shared" si="4"/>
        <v>156</v>
      </c>
      <c r="J108" s="11">
        <f t="shared" si="5"/>
        <v>770</v>
      </c>
      <c r="K108" s="12">
        <f t="shared" si="6"/>
        <v>86.55172413793103</v>
      </c>
      <c r="L108" s="12">
        <f t="shared" si="7"/>
        <v>56.59526493799324</v>
      </c>
    </row>
    <row r="109" spans="1:12" ht="12">
      <c r="A109" s="1" t="s">
        <v>12</v>
      </c>
      <c r="B109" s="1" t="s">
        <v>4</v>
      </c>
      <c r="C109" s="8" t="s">
        <v>144</v>
      </c>
      <c r="D109" s="8" t="s">
        <v>25</v>
      </c>
      <c r="E109" s="2" t="s">
        <v>16</v>
      </c>
      <c r="F109" s="9">
        <v>4015</v>
      </c>
      <c r="G109" s="10">
        <v>4584</v>
      </c>
      <c r="H109" s="10">
        <v>4286</v>
      </c>
      <c r="I109" s="11">
        <f t="shared" si="4"/>
        <v>-271</v>
      </c>
      <c r="J109" s="11">
        <f t="shared" si="5"/>
        <v>298</v>
      </c>
      <c r="K109" s="12">
        <f t="shared" si="6"/>
        <v>106.74968866749688</v>
      </c>
      <c r="L109" s="12">
        <f t="shared" si="7"/>
        <v>93.49912739965096</v>
      </c>
    </row>
    <row r="110" spans="1:12" ht="12">
      <c r="A110" s="1" t="s">
        <v>12</v>
      </c>
      <c r="B110" s="1" t="s">
        <v>4</v>
      </c>
      <c r="C110" s="8" t="s">
        <v>145</v>
      </c>
      <c r="D110" s="8" t="s">
        <v>25</v>
      </c>
      <c r="E110" s="2" t="s">
        <v>5</v>
      </c>
      <c r="F110" s="9">
        <v>1062</v>
      </c>
      <c r="G110" s="10">
        <v>1798</v>
      </c>
      <c r="H110" s="10">
        <v>363</v>
      </c>
      <c r="I110" s="11">
        <f t="shared" si="4"/>
        <v>699</v>
      </c>
      <c r="J110" s="11">
        <f t="shared" si="5"/>
        <v>1435</v>
      </c>
      <c r="K110" s="12">
        <f t="shared" si="6"/>
        <v>34.18079096045198</v>
      </c>
      <c r="L110" s="12">
        <f t="shared" si="7"/>
        <v>20.18909899888765</v>
      </c>
    </row>
    <row r="111" spans="1:12" ht="12">
      <c r="A111" s="1" t="s">
        <v>12</v>
      </c>
      <c r="B111" s="1" t="s">
        <v>4</v>
      </c>
      <c r="C111" s="8" t="s">
        <v>146</v>
      </c>
      <c r="D111" s="8" t="s">
        <v>26</v>
      </c>
      <c r="E111" s="2" t="s">
        <v>21</v>
      </c>
      <c r="F111" s="9">
        <v>50</v>
      </c>
      <c r="G111" s="10">
        <v>63</v>
      </c>
      <c r="H111" s="10">
        <v>20</v>
      </c>
      <c r="I111" s="11">
        <f t="shared" si="4"/>
        <v>30</v>
      </c>
      <c r="J111" s="11">
        <f t="shared" si="5"/>
        <v>43</v>
      </c>
      <c r="K111" s="12">
        <f t="shared" si="6"/>
        <v>40</v>
      </c>
      <c r="L111" s="12">
        <f t="shared" si="7"/>
        <v>31.746031746031743</v>
      </c>
    </row>
    <row r="112" spans="1:12" ht="12">
      <c r="A112" s="1" t="s">
        <v>12</v>
      </c>
      <c r="B112" s="1" t="s">
        <v>4</v>
      </c>
      <c r="C112" s="8" t="s">
        <v>147</v>
      </c>
      <c r="D112" s="8" t="s">
        <v>25</v>
      </c>
      <c r="E112" s="2" t="s">
        <v>15</v>
      </c>
      <c r="F112" s="9">
        <v>200</v>
      </c>
      <c r="G112" s="10">
        <v>358</v>
      </c>
      <c r="H112" s="10">
        <v>189</v>
      </c>
      <c r="I112" s="11">
        <f t="shared" si="4"/>
        <v>11</v>
      </c>
      <c r="J112" s="11">
        <f t="shared" si="5"/>
        <v>169</v>
      </c>
      <c r="K112" s="12">
        <f t="shared" si="6"/>
        <v>94.5</v>
      </c>
      <c r="L112" s="12">
        <f t="shared" si="7"/>
        <v>52.79329608938548</v>
      </c>
    </row>
    <row r="113" spans="1:12" ht="12">
      <c r="A113" s="1" t="s">
        <v>12</v>
      </c>
      <c r="B113" s="1" t="s">
        <v>4</v>
      </c>
      <c r="C113" s="8" t="s">
        <v>148</v>
      </c>
      <c r="D113" s="8" t="s">
        <v>26</v>
      </c>
      <c r="E113" s="2" t="s">
        <v>21</v>
      </c>
      <c r="F113" s="9">
        <v>3051</v>
      </c>
      <c r="G113" s="10">
        <v>3348</v>
      </c>
      <c r="H113" s="10">
        <v>3244</v>
      </c>
      <c r="I113" s="11">
        <f t="shared" si="4"/>
        <v>-193</v>
      </c>
      <c r="J113" s="11">
        <f t="shared" si="5"/>
        <v>104</v>
      </c>
      <c r="K113" s="12">
        <f t="shared" si="6"/>
        <v>106.32579482137004</v>
      </c>
      <c r="L113" s="12">
        <f t="shared" si="7"/>
        <v>96.8936678614098</v>
      </c>
    </row>
    <row r="114" spans="1:12" ht="12">
      <c r="A114" s="1" t="s">
        <v>12</v>
      </c>
      <c r="B114" s="1" t="s">
        <v>4</v>
      </c>
      <c r="C114" s="8" t="s">
        <v>149</v>
      </c>
      <c r="D114" s="8" t="s">
        <v>25</v>
      </c>
      <c r="E114" s="2" t="s">
        <v>14</v>
      </c>
      <c r="F114" s="9">
        <v>2590</v>
      </c>
      <c r="G114" s="10">
        <v>3096</v>
      </c>
      <c r="H114" s="10">
        <v>2437</v>
      </c>
      <c r="I114" s="11">
        <f t="shared" si="4"/>
        <v>153</v>
      </c>
      <c r="J114" s="11">
        <f t="shared" si="5"/>
        <v>659</v>
      </c>
      <c r="K114" s="12">
        <f t="shared" si="6"/>
        <v>94.0926640926641</v>
      </c>
      <c r="L114" s="12">
        <f t="shared" si="7"/>
        <v>78.71447028423772</v>
      </c>
    </row>
    <row r="115" spans="1:12" ht="12">
      <c r="A115" s="1" t="s">
        <v>12</v>
      </c>
      <c r="B115" s="1" t="s">
        <v>4</v>
      </c>
      <c r="C115" s="8" t="s">
        <v>150</v>
      </c>
      <c r="D115" s="8" t="s">
        <v>25</v>
      </c>
      <c r="E115" s="2" t="s">
        <v>15</v>
      </c>
      <c r="F115" s="9">
        <v>130</v>
      </c>
      <c r="G115" s="10">
        <v>176</v>
      </c>
      <c r="H115" s="10">
        <v>121</v>
      </c>
      <c r="I115" s="11">
        <f t="shared" si="4"/>
        <v>9</v>
      </c>
      <c r="J115" s="11">
        <f t="shared" si="5"/>
        <v>55</v>
      </c>
      <c r="K115" s="12">
        <f t="shared" si="6"/>
        <v>93.07692307692308</v>
      </c>
      <c r="L115" s="12">
        <f t="shared" si="7"/>
        <v>68.75</v>
      </c>
    </row>
    <row r="116" spans="1:12" ht="12">
      <c r="A116" s="1" t="s">
        <v>12</v>
      </c>
      <c r="B116" s="1" t="s">
        <v>4</v>
      </c>
      <c r="C116" s="8" t="s">
        <v>151</v>
      </c>
      <c r="D116" s="8" t="s">
        <v>25</v>
      </c>
      <c r="E116" s="2" t="s">
        <v>14</v>
      </c>
      <c r="F116" s="9">
        <v>2445</v>
      </c>
      <c r="G116" s="10">
        <v>2762</v>
      </c>
      <c r="H116" s="10">
        <v>2413</v>
      </c>
      <c r="I116" s="11">
        <f t="shared" si="4"/>
        <v>32</v>
      </c>
      <c r="J116" s="11">
        <f t="shared" si="5"/>
        <v>349</v>
      </c>
      <c r="K116" s="12">
        <f t="shared" si="6"/>
        <v>98.69120654396728</v>
      </c>
      <c r="L116" s="12">
        <f t="shared" si="7"/>
        <v>87.36422881969588</v>
      </c>
    </row>
    <row r="117" spans="1:12" ht="12">
      <c r="A117" s="1" t="s">
        <v>12</v>
      </c>
      <c r="B117" s="1" t="s">
        <v>4</v>
      </c>
      <c r="C117" s="8" t="s">
        <v>152</v>
      </c>
      <c r="D117" s="8" t="s">
        <v>25</v>
      </c>
      <c r="E117" s="2" t="s">
        <v>16</v>
      </c>
      <c r="F117" s="9">
        <v>970</v>
      </c>
      <c r="G117" s="10">
        <v>1126</v>
      </c>
      <c r="H117" s="10">
        <v>959</v>
      </c>
      <c r="I117" s="11">
        <f t="shared" si="4"/>
        <v>11</v>
      </c>
      <c r="J117" s="11">
        <f t="shared" si="5"/>
        <v>167</v>
      </c>
      <c r="K117" s="12">
        <f t="shared" si="6"/>
        <v>98.86597938144331</v>
      </c>
      <c r="L117" s="12">
        <f t="shared" si="7"/>
        <v>85.16873889875666</v>
      </c>
    </row>
    <row r="118" spans="1:12" ht="12">
      <c r="A118" s="1" t="s">
        <v>12</v>
      </c>
      <c r="B118" s="1" t="s">
        <v>4</v>
      </c>
      <c r="C118" s="8" t="s">
        <v>153</v>
      </c>
      <c r="D118" s="8" t="s">
        <v>25</v>
      </c>
      <c r="E118" s="2" t="s">
        <v>16</v>
      </c>
      <c r="F118" s="9">
        <v>2250</v>
      </c>
      <c r="G118" s="10">
        <v>2491</v>
      </c>
      <c r="H118" s="10">
        <v>2249</v>
      </c>
      <c r="I118" s="11">
        <f t="shared" si="4"/>
        <v>1</v>
      </c>
      <c r="J118" s="11">
        <f t="shared" si="5"/>
        <v>242</v>
      </c>
      <c r="K118" s="12">
        <f t="shared" si="6"/>
        <v>99.95555555555555</v>
      </c>
      <c r="L118" s="12">
        <f t="shared" si="7"/>
        <v>90.28502609393819</v>
      </c>
    </row>
    <row r="119" spans="1:12" ht="12">
      <c r="A119" s="1" t="s">
        <v>12</v>
      </c>
      <c r="B119" s="1" t="s">
        <v>4</v>
      </c>
      <c r="C119" s="8" t="s">
        <v>154</v>
      </c>
      <c r="D119" s="8" t="s">
        <v>25</v>
      </c>
      <c r="E119" s="2" t="s">
        <v>7</v>
      </c>
      <c r="F119" s="9">
        <v>70</v>
      </c>
      <c r="G119" s="10">
        <v>94</v>
      </c>
      <c r="H119" s="10">
        <v>89</v>
      </c>
      <c r="I119" s="11">
        <f t="shared" si="4"/>
        <v>-19</v>
      </c>
      <c r="J119" s="11">
        <f t="shared" si="5"/>
        <v>5</v>
      </c>
      <c r="K119" s="12">
        <f t="shared" si="6"/>
        <v>127.14285714285714</v>
      </c>
      <c r="L119" s="12">
        <f t="shared" si="7"/>
        <v>94.68085106382979</v>
      </c>
    </row>
    <row r="120" spans="1:12" ht="12">
      <c r="A120" s="1" t="s">
        <v>12</v>
      </c>
      <c r="B120" s="1" t="s">
        <v>4</v>
      </c>
      <c r="C120" s="8" t="s">
        <v>155</v>
      </c>
      <c r="D120" s="8" t="s">
        <v>26</v>
      </c>
      <c r="E120" s="2" t="s">
        <v>17</v>
      </c>
      <c r="F120" s="9">
        <v>780</v>
      </c>
      <c r="G120" s="10">
        <v>857</v>
      </c>
      <c r="H120" s="10">
        <v>806</v>
      </c>
      <c r="I120" s="11">
        <f t="shared" si="4"/>
        <v>-26</v>
      </c>
      <c r="J120" s="11">
        <f t="shared" si="5"/>
        <v>51</v>
      </c>
      <c r="K120" s="12">
        <f t="shared" si="6"/>
        <v>103.33333333333334</v>
      </c>
      <c r="L120" s="12">
        <f t="shared" si="7"/>
        <v>94.04900816802801</v>
      </c>
    </row>
    <row r="121" spans="1:12" ht="12">
      <c r="A121" s="1" t="s">
        <v>12</v>
      </c>
      <c r="B121" s="1" t="s">
        <v>4</v>
      </c>
      <c r="C121" s="8" t="s">
        <v>156</v>
      </c>
      <c r="D121" s="8" t="s">
        <v>26</v>
      </c>
      <c r="E121" s="2" t="s">
        <v>17</v>
      </c>
      <c r="F121" s="9">
        <v>1400</v>
      </c>
      <c r="G121" s="10">
        <v>1413</v>
      </c>
      <c r="H121" s="10">
        <v>1362</v>
      </c>
      <c r="I121" s="11">
        <f t="shared" si="4"/>
        <v>38</v>
      </c>
      <c r="J121" s="11">
        <f t="shared" si="5"/>
        <v>51</v>
      </c>
      <c r="K121" s="12">
        <f t="shared" si="6"/>
        <v>97.28571428571429</v>
      </c>
      <c r="L121" s="12">
        <f t="shared" si="7"/>
        <v>96.39065817409767</v>
      </c>
    </row>
    <row r="122" spans="1:12" ht="12">
      <c r="A122" s="1" t="s">
        <v>12</v>
      </c>
      <c r="B122" s="1" t="s">
        <v>4</v>
      </c>
      <c r="C122" s="8" t="s">
        <v>157</v>
      </c>
      <c r="D122" s="8" t="s">
        <v>25</v>
      </c>
      <c r="E122" s="2" t="s">
        <v>8</v>
      </c>
      <c r="F122" s="9">
        <v>1450</v>
      </c>
      <c r="G122" s="10">
        <v>1468</v>
      </c>
      <c r="H122" s="10">
        <v>1394</v>
      </c>
      <c r="I122" s="11">
        <f t="shared" si="4"/>
        <v>56</v>
      </c>
      <c r="J122" s="11">
        <f t="shared" si="5"/>
        <v>74</v>
      </c>
      <c r="K122" s="12">
        <f t="shared" si="6"/>
        <v>96.13793103448276</v>
      </c>
      <c r="L122" s="12">
        <f t="shared" si="7"/>
        <v>94.95912806539509</v>
      </c>
    </row>
    <row r="123" spans="1:12" ht="12">
      <c r="A123" s="1" t="s">
        <v>12</v>
      </c>
      <c r="B123" s="1" t="s">
        <v>4</v>
      </c>
      <c r="C123" s="8" t="s">
        <v>158</v>
      </c>
      <c r="D123" s="8" t="s">
        <v>25</v>
      </c>
      <c r="E123" s="2" t="s">
        <v>5</v>
      </c>
      <c r="F123" s="9">
        <v>2303</v>
      </c>
      <c r="G123" s="10">
        <v>2746</v>
      </c>
      <c r="H123" s="10">
        <v>2168</v>
      </c>
      <c r="I123" s="11">
        <f t="shared" si="4"/>
        <v>135</v>
      </c>
      <c r="J123" s="11">
        <f t="shared" si="5"/>
        <v>578</v>
      </c>
      <c r="K123" s="12">
        <f t="shared" si="6"/>
        <v>94.13808076422058</v>
      </c>
      <c r="L123" s="12">
        <f t="shared" si="7"/>
        <v>78.95120174799709</v>
      </c>
    </row>
    <row r="124" spans="1:12" ht="12">
      <c r="A124" s="1" t="s">
        <v>12</v>
      </c>
      <c r="B124" s="1" t="s">
        <v>4</v>
      </c>
      <c r="C124" s="8" t="s">
        <v>159</v>
      </c>
      <c r="D124" s="8" t="s">
        <v>26</v>
      </c>
      <c r="E124" s="2" t="s">
        <v>17</v>
      </c>
      <c r="F124" s="9">
        <v>1680</v>
      </c>
      <c r="G124" s="10">
        <v>1839</v>
      </c>
      <c r="H124" s="10">
        <v>1799</v>
      </c>
      <c r="I124" s="11">
        <f t="shared" si="4"/>
        <v>-119</v>
      </c>
      <c r="J124" s="11">
        <f t="shared" si="5"/>
        <v>40</v>
      </c>
      <c r="K124" s="12">
        <f t="shared" si="6"/>
        <v>107.08333333333333</v>
      </c>
      <c r="L124" s="12">
        <f t="shared" si="7"/>
        <v>97.82490483958674</v>
      </c>
    </row>
    <row r="125" spans="1:12" ht="12">
      <c r="A125" s="1" t="s">
        <v>12</v>
      </c>
      <c r="B125" s="1" t="s">
        <v>4</v>
      </c>
      <c r="C125" s="8" t="s">
        <v>160</v>
      </c>
      <c r="D125" s="8" t="s">
        <v>26</v>
      </c>
      <c r="E125" s="2" t="s">
        <v>17</v>
      </c>
      <c r="F125" s="9">
        <v>1450</v>
      </c>
      <c r="G125" s="10">
        <v>1544</v>
      </c>
      <c r="H125" s="10">
        <v>1518</v>
      </c>
      <c r="I125" s="11">
        <f t="shared" si="4"/>
        <v>-68</v>
      </c>
      <c r="J125" s="11">
        <f t="shared" si="5"/>
        <v>26</v>
      </c>
      <c r="K125" s="12">
        <f t="shared" si="6"/>
        <v>104.6896551724138</v>
      </c>
      <c r="L125" s="12">
        <f t="shared" si="7"/>
        <v>98.31606217616581</v>
      </c>
    </row>
    <row r="126" spans="1:12" ht="12">
      <c r="A126" s="1" t="s">
        <v>12</v>
      </c>
      <c r="B126" s="1" t="s">
        <v>4</v>
      </c>
      <c r="C126" s="8" t="s">
        <v>161</v>
      </c>
      <c r="D126" s="8" t="s">
        <v>25</v>
      </c>
      <c r="E126" s="2" t="s">
        <v>10</v>
      </c>
      <c r="F126" s="9">
        <v>2157</v>
      </c>
      <c r="G126" s="10">
        <v>2566</v>
      </c>
      <c r="H126" s="10">
        <v>535</v>
      </c>
      <c r="I126" s="11">
        <f t="shared" si="4"/>
        <v>1622</v>
      </c>
      <c r="J126" s="11">
        <f t="shared" si="5"/>
        <v>2031</v>
      </c>
      <c r="K126" s="12">
        <f t="shared" si="6"/>
        <v>24.80296708391284</v>
      </c>
      <c r="L126" s="12">
        <f t="shared" si="7"/>
        <v>20.849571317225255</v>
      </c>
    </row>
    <row r="127" spans="1:12" ht="12">
      <c r="A127" s="1" t="s">
        <v>12</v>
      </c>
      <c r="B127" s="1" t="s">
        <v>4</v>
      </c>
      <c r="C127" s="8" t="s">
        <v>162</v>
      </c>
      <c r="D127" s="8" t="s">
        <v>26</v>
      </c>
      <c r="E127" s="2" t="s">
        <v>17</v>
      </c>
      <c r="F127" s="9">
        <v>170</v>
      </c>
      <c r="G127" s="10">
        <v>178</v>
      </c>
      <c r="H127" s="10">
        <v>172</v>
      </c>
      <c r="I127" s="11">
        <f t="shared" si="4"/>
        <v>-2</v>
      </c>
      <c r="J127" s="11">
        <f t="shared" si="5"/>
        <v>6</v>
      </c>
      <c r="K127" s="12">
        <f t="shared" si="6"/>
        <v>101.17647058823529</v>
      </c>
      <c r="L127" s="12">
        <f t="shared" si="7"/>
        <v>96.62921348314607</v>
      </c>
    </row>
    <row r="128" spans="1:12" ht="12">
      <c r="A128" s="1" t="s">
        <v>12</v>
      </c>
      <c r="B128" s="1" t="s">
        <v>4</v>
      </c>
      <c r="C128" s="8" t="s">
        <v>163</v>
      </c>
      <c r="D128" s="8" t="s">
        <v>26</v>
      </c>
      <c r="E128" s="2" t="s">
        <v>21</v>
      </c>
      <c r="F128" s="9">
        <v>540</v>
      </c>
      <c r="G128" s="10">
        <v>595</v>
      </c>
      <c r="H128" s="10">
        <v>563</v>
      </c>
      <c r="I128" s="11">
        <f t="shared" si="4"/>
        <v>-23</v>
      </c>
      <c r="J128" s="11">
        <f t="shared" si="5"/>
        <v>32</v>
      </c>
      <c r="K128" s="12">
        <f t="shared" si="6"/>
        <v>104.25925925925925</v>
      </c>
      <c r="L128" s="12">
        <f t="shared" si="7"/>
        <v>94.62184873949579</v>
      </c>
    </row>
    <row r="129" spans="1:12" ht="12">
      <c r="A129" s="1" t="s">
        <v>12</v>
      </c>
      <c r="B129" s="1" t="s">
        <v>4</v>
      </c>
      <c r="C129" s="8" t="s">
        <v>164</v>
      </c>
      <c r="D129" s="8" t="s">
        <v>26</v>
      </c>
      <c r="E129" s="2" t="s">
        <v>17</v>
      </c>
      <c r="F129" s="9">
        <v>1730</v>
      </c>
      <c r="G129" s="10">
        <v>1881</v>
      </c>
      <c r="H129" s="10">
        <v>1794</v>
      </c>
      <c r="I129" s="11">
        <f t="shared" si="4"/>
        <v>-64</v>
      </c>
      <c r="J129" s="11">
        <f t="shared" si="5"/>
        <v>87</v>
      </c>
      <c r="K129" s="12">
        <f t="shared" si="6"/>
        <v>103.69942196531792</v>
      </c>
      <c r="L129" s="12">
        <f t="shared" si="7"/>
        <v>95.37480063795853</v>
      </c>
    </row>
    <row r="130" spans="1:12" ht="12">
      <c r="A130" s="1" t="s">
        <v>12</v>
      </c>
      <c r="B130" s="1" t="s">
        <v>4</v>
      </c>
      <c r="C130" s="8" t="s">
        <v>165</v>
      </c>
      <c r="D130" s="8" t="s">
        <v>26</v>
      </c>
      <c r="E130" s="2" t="s">
        <v>21</v>
      </c>
      <c r="F130" s="9">
        <v>122</v>
      </c>
      <c r="G130" s="10">
        <v>137</v>
      </c>
      <c r="H130" s="10">
        <v>132</v>
      </c>
      <c r="I130" s="11">
        <f t="shared" si="4"/>
        <v>-10</v>
      </c>
      <c r="J130" s="11">
        <f t="shared" si="5"/>
        <v>5</v>
      </c>
      <c r="K130" s="12">
        <f t="shared" si="6"/>
        <v>108.19672131147541</v>
      </c>
      <c r="L130" s="12">
        <f t="shared" si="7"/>
        <v>96.35036496350365</v>
      </c>
    </row>
    <row r="131" spans="1:12" ht="12">
      <c r="A131" s="1" t="s">
        <v>12</v>
      </c>
      <c r="B131" s="1" t="s">
        <v>4</v>
      </c>
      <c r="C131" s="8" t="s">
        <v>166</v>
      </c>
      <c r="D131" s="8" t="s">
        <v>25</v>
      </c>
      <c r="E131" s="2" t="s">
        <v>20</v>
      </c>
      <c r="F131" s="9">
        <v>1750</v>
      </c>
      <c r="G131" s="10">
        <v>1977</v>
      </c>
      <c r="H131" s="10">
        <v>1824</v>
      </c>
      <c r="I131" s="11">
        <f t="shared" si="4"/>
        <v>-74</v>
      </c>
      <c r="J131" s="11">
        <f t="shared" si="5"/>
        <v>153</v>
      </c>
      <c r="K131" s="12">
        <f t="shared" si="6"/>
        <v>104.22857142857143</v>
      </c>
      <c r="L131" s="12">
        <f t="shared" si="7"/>
        <v>92.26100151745068</v>
      </c>
    </row>
    <row r="132" spans="1:12" ht="12">
      <c r="A132" s="1" t="s">
        <v>12</v>
      </c>
      <c r="B132" s="1" t="s">
        <v>4</v>
      </c>
      <c r="C132" s="8" t="s">
        <v>167</v>
      </c>
      <c r="D132" s="8" t="s">
        <v>25</v>
      </c>
      <c r="E132" s="2" t="s">
        <v>8</v>
      </c>
      <c r="F132" s="9">
        <v>2320</v>
      </c>
      <c r="G132" s="10">
        <v>2705</v>
      </c>
      <c r="H132" s="10">
        <v>2653</v>
      </c>
      <c r="I132" s="11">
        <f t="shared" si="4"/>
        <v>-333</v>
      </c>
      <c r="J132" s="11">
        <f t="shared" si="5"/>
        <v>52</v>
      </c>
      <c r="K132" s="12">
        <f t="shared" si="6"/>
        <v>114.35344827586206</v>
      </c>
      <c r="L132" s="12">
        <f t="shared" si="7"/>
        <v>98.07763401109058</v>
      </c>
    </row>
    <row r="133" spans="1:12" ht="12">
      <c r="A133" s="1" t="s">
        <v>12</v>
      </c>
      <c r="B133" s="1" t="s">
        <v>4</v>
      </c>
      <c r="C133" s="8" t="s">
        <v>168</v>
      </c>
      <c r="D133" s="8" t="s">
        <v>26</v>
      </c>
      <c r="E133" s="2" t="s">
        <v>21</v>
      </c>
      <c r="F133" s="9">
        <v>1280</v>
      </c>
      <c r="G133" s="10">
        <v>1401</v>
      </c>
      <c r="H133" s="10">
        <v>1321</v>
      </c>
      <c r="I133" s="11">
        <f aca="true" t="shared" si="8" ref="I133:I196">SUM(F133-H133)</f>
        <v>-41</v>
      </c>
      <c r="J133" s="11">
        <f aca="true" t="shared" si="9" ref="J133:J196">SUM(G133-H133)</f>
        <v>80</v>
      </c>
      <c r="K133" s="12">
        <f aca="true" t="shared" si="10" ref="K133:K196">SUM(H133/F133)*100</f>
        <v>103.203125</v>
      </c>
      <c r="L133" s="12">
        <f aca="true" t="shared" si="11" ref="L133:L196">SUM(H133/G133)*100</f>
        <v>94.28979300499644</v>
      </c>
    </row>
    <row r="134" spans="1:12" ht="12">
      <c r="A134" s="1" t="s">
        <v>12</v>
      </c>
      <c r="B134" s="1" t="s">
        <v>4</v>
      </c>
      <c r="C134" s="8" t="s">
        <v>169</v>
      </c>
      <c r="D134" s="8" t="s">
        <v>26</v>
      </c>
      <c r="E134" s="2" t="s">
        <v>17</v>
      </c>
      <c r="F134" s="9">
        <v>540</v>
      </c>
      <c r="G134" s="10">
        <v>588</v>
      </c>
      <c r="H134" s="10">
        <v>565</v>
      </c>
      <c r="I134" s="11">
        <f t="shared" si="8"/>
        <v>-25</v>
      </c>
      <c r="J134" s="11">
        <f t="shared" si="9"/>
        <v>23</v>
      </c>
      <c r="K134" s="12">
        <f t="shared" si="10"/>
        <v>104.62962962962963</v>
      </c>
      <c r="L134" s="12">
        <f t="shared" si="11"/>
        <v>96.08843537414967</v>
      </c>
    </row>
    <row r="135" spans="1:12" ht="12">
      <c r="A135" s="1" t="s">
        <v>12</v>
      </c>
      <c r="B135" s="1" t="s">
        <v>4</v>
      </c>
      <c r="C135" s="8" t="s">
        <v>170</v>
      </c>
      <c r="D135" s="8" t="s">
        <v>26</v>
      </c>
      <c r="E135" s="2" t="s">
        <v>17</v>
      </c>
      <c r="F135" s="9">
        <v>3999</v>
      </c>
      <c r="G135" s="10">
        <v>4409</v>
      </c>
      <c r="H135" s="10">
        <v>4229</v>
      </c>
      <c r="I135" s="11">
        <f t="shared" si="8"/>
        <v>-230</v>
      </c>
      <c r="J135" s="11">
        <f t="shared" si="9"/>
        <v>180</v>
      </c>
      <c r="K135" s="12">
        <f t="shared" si="10"/>
        <v>105.75143785946486</v>
      </c>
      <c r="L135" s="12">
        <f t="shared" si="11"/>
        <v>95.91744159673395</v>
      </c>
    </row>
    <row r="136" spans="1:12" ht="12">
      <c r="A136" s="1" t="s">
        <v>12</v>
      </c>
      <c r="B136" s="1" t="s">
        <v>4</v>
      </c>
      <c r="C136" s="8" t="s">
        <v>171</v>
      </c>
      <c r="D136" s="8" t="s">
        <v>25</v>
      </c>
      <c r="E136" s="2" t="s">
        <v>8</v>
      </c>
      <c r="F136" s="9">
        <v>50</v>
      </c>
      <c r="G136" s="10">
        <v>100</v>
      </c>
      <c r="H136" s="10">
        <v>51</v>
      </c>
      <c r="I136" s="11">
        <f t="shared" si="8"/>
        <v>-1</v>
      </c>
      <c r="J136" s="11">
        <f t="shared" si="9"/>
        <v>49</v>
      </c>
      <c r="K136" s="12">
        <f t="shared" si="10"/>
        <v>102</v>
      </c>
      <c r="L136" s="12">
        <f t="shared" si="11"/>
        <v>51</v>
      </c>
    </row>
    <row r="137" spans="1:12" ht="12">
      <c r="A137" s="1" t="s">
        <v>12</v>
      </c>
      <c r="B137" s="1" t="s">
        <v>4</v>
      </c>
      <c r="C137" s="8" t="s">
        <v>172</v>
      </c>
      <c r="D137" s="8" t="s">
        <v>26</v>
      </c>
      <c r="E137" s="2" t="s">
        <v>17</v>
      </c>
      <c r="F137" s="9">
        <v>2200</v>
      </c>
      <c r="G137" s="10">
        <v>2390</v>
      </c>
      <c r="H137" s="10">
        <v>2330</v>
      </c>
      <c r="I137" s="11">
        <f t="shared" si="8"/>
        <v>-130</v>
      </c>
      <c r="J137" s="11">
        <f t="shared" si="9"/>
        <v>60</v>
      </c>
      <c r="K137" s="12">
        <f t="shared" si="10"/>
        <v>105.9090909090909</v>
      </c>
      <c r="L137" s="12">
        <f t="shared" si="11"/>
        <v>97.48953974895397</v>
      </c>
    </row>
    <row r="138" spans="1:12" ht="12">
      <c r="A138" s="1" t="s">
        <v>12</v>
      </c>
      <c r="B138" s="1" t="s">
        <v>4</v>
      </c>
      <c r="C138" s="8" t="s">
        <v>173</v>
      </c>
      <c r="D138" s="8" t="s">
        <v>25</v>
      </c>
      <c r="E138" s="2" t="s">
        <v>20</v>
      </c>
      <c r="F138" s="9">
        <v>2140</v>
      </c>
      <c r="G138" s="10">
        <v>2352</v>
      </c>
      <c r="H138" s="10">
        <v>2254</v>
      </c>
      <c r="I138" s="11">
        <f t="shared" si="8"/>
        <v>-114</v>
      </c>
      <c r="J138" s="11">
        <f t="shared" si="9"/>
        <v>98</v>
      </c>
      <c r="K138" s="12">
        <f t="shared" si="10"/>
        <v>105.32710280373831</v>
      </c>
      <c r="L138" s="12">
        <f t="shared" si="11"/>
        <v>95.83333333333334</v>
      </c>
    </row>
    <row r="139" spans="1:12" ht="12">
      <c r="A139" s="1" t="s">
        <v>12</v>
      </c>
      <c r="B139" s="1" t="s">
        <v>4</v>
      </c>
      <c r="C139" s="8" t="s">
        <v>174</v>
      </c>
      <c r="D139" s="8" t="s">
        <v>26</v>
      </c>
      <c r="E139" s="2" t="s">
        <v>17</v>
      </c>
      <c r="F139" s="9">
        <v>2320</v>
      </c>
      <c r="G139" s="10">
        <v>2490</v>
      </c>
      <c r="H139" s="10">
        <v>2490</v>
      </c>
      <c r="I139" s="11">
        <f t="shared" si="8"/>
        <v>-170</v>
      </c>
      <c r="J139" s="11">
        <f t="shared" si="9"/>
        <v>0</v>
      </c>
      <c r="K139" s="12">
        <f t="shared" si="10"/>
        <v>107.32758620689656</v>
      </c>
      <c r="L139" s="12">
        <f t="shared" si="11"/>
        <v>100</v>
      </c>
    </row>
    <row r="140" spans="1:12" ht="12">
      <c r="A140" s="1" t="s">
        <v>12</v>
      </c>
      <c r="B140" s="1" t="s">
        <v>4</v>
      </c>
      <c r="C140" s="8" t="s">
        <v>175</v>
      </c>
      <c r="D140" s="8" t="s">
        <v>26</v>
      </c>
      <c r="E140" s="2" t="s">
        <v>21</v>
      </c>
      <c r="F140" s="9">
        <v>90</v>
      </c>
      <c r="G140" s="10">
        <v>31</v>
      </c>
      <c r="H140" s="10">
        <v>31</v>
      </c>
      <c r="I140" s="11">
        <f t="shared" si="8"/>
        <v>59</v>
      </c>
      <c r="J140" s="11">
        <f t="shared" si="9"/>
        <v>0</v>
      </c>
      <c r="K140" s="12">
        <f t="shared" si="10"/>
        <v>34.44444444444444</v>
      </c>
      <c r="L140" s="12">
        <f t="shared" si="11"/>
        <v>100</v>
      </c>
    </row>
    <row r="141" spans="1:12" ht="12">
      <c r="A141" s="1" t="s">
        <v>12</v>
      </c>
      <c r="B141" s="1" t="s">
        <v>4</v>
      </c>
      <c r="C141" s="8" t="s">
        <v>176</v>
      </c>
      <c r="D141" s="8" t="s">
        <v>26</v>
      </c>
      <c r="E141" s="2" t="s">
        <v>21</v>
      </c>
      <c r="F141" s="9">
        <v>2620</v>
      </c>
      <c r="G141" s="10">
        <v>2851</v>
      </c>
      <c r="H141" s="10">
        <v>2817</v>
      </c>
      <c r="I141" s="11">
        <f t="shared" si="8"/>
        <v>-197</v>
      </c>
      <c r="J141" s="11">
        <f t="shared" si="9"/>
        <v>34</v>
      </c>
      <c r="K141" s="12">
        <f t="shared" si="10"/>
        <v>107.51908396946565</v>
      </c>
      <c r="L141" s="12">
        <f t="shared" si="11"/>
        <v>98.80743598737286</v>
      </c>
    </row>
    <row r="142" spans="1:12" ht="12">
      <c r="A142" s="1" t="s">
        <v>12</v>
      </c>
      <c r="B142" s="1" t="s">
        <v>4</v>
      </c>
      <c r="C142" s="8" t="s">
        <v>177</v>
      </c>
      <c r="D142" s="8" t="s">
        <v>26</v>
      </c>
      <c r="E142" s="2" t="s">
        <v>17</v>
      </c>
      <c r="F142" s="9">
        <v>2280</v>
      </c>
      <c r="G142" s="10">
        <v>2474</v>
      </c>
      <c r="H142" s="10">
        <v>2421</v>
      </c>
      <c r="I142" s="11">
        <f t="shared" si="8"/>
        <v>-141</v>
      </c>
      <c r="J142" s="11">
        <f t="shared" si="9"/>
        <v>53</v>
      </c>
      <c r="K142" s="12">
        <f t="shared" si="10"/>
        <v>106.1842105263158</v>
      </c>
      <c r="L142" s="12">
        <f t="shared" si="11"/>
        <v>97.85772029102667</v>
      </c>
    </row>
    <row r="143" spans="1:12" ht="12">
      <c r="A143" s="1" t="s">
        <v>12</v>
      </c>
      <c r="B143" s="1" t="s">
        <v>4</v>
      </c>
      <c r="C143" s="8" t="s">
        <v>178</v>
      </c>
      <c r="D143" s="8" t="s">
        <v>25</v>
      </c>
      <c r="E143" s="2" t="s">
        <v>8</v>
      </c>
      <c r="F143" s="9">
        <v>2530</v>
      </c>
      <c r="G143" s="10">
        <v>2712</v>
      </c>
      <c r="H143" s="10">
        <v>2646</v>
      </c>
      <c r="I143" s="11">
        <f t="shared" si="8"/>
        <v>-116</v>
      </c>
      <c r="J143" s="11">
        <f t="shared" si="9"/>
        <v>66</v>
      </c>
      <c r="K143" s="12">
        <f t="shared" si="10"/>
        <v>104.58498023715414</v>
      </c>
      <c r="L143" s="12">
        <f t="shared" si="11"/>
        <v>97.56637168141593</v>
      </c>
    </row>
    <row r="144" spans="1:12" ht="12">
      <c r="A144" s="1" t="s">
        <v>12</v>
      </c>
      <c r="B144" s="1" t="s">
        <v>4</v>
      </c>
      <c r="C144" s="8" t="s">
        <v>179</v>
      </c>
      <c r="D144" s="8" t="s">
        <v>26</v>
      </c>
      <c r="E144" s="2" t="s">
        <v>17</v>
      </c>
      <c r="F144" s="9">
        <v>2695</v>
      </c>
      <c r="G144" s="10">
        <v>2967</v>
      </c>
      <c r="H144" s="10">
        <v>2891</v>
      </c>
      <c r="I144" s="11">
        <f t="shared" si="8"/>
        <v>-196</v>
      </c>
      <c r="J144" s="11">
        <f t="shared" si="9"/>
        <v>76</v>
      </c>
      <c r="K144" s="12">
        <f t="shared" si="10"/>
        <v>107.27272727272728</v>
      </c>
      <c r="L144" s="12">
        <f t="shared" si="11"/>
        <v>97.43849005729693</v>
      </c>
    </row>
    <row r="145" spans="1:12" ht="12">
      <c r="A145" s="1" t="s">
        <v>12</v>
      </c>
      <c r="B145" s="1" t="s">
        <v>4</v>
      </c>
      <c r="C145" s="8" t="s">
        <v>180</v>
      </c>
      <c r="D145" s="8" t="s">
        <v>25</v>
      </c>
      <c r="E145" s="2" t="s">
        <v>16</v>
      </c>
      <c r="F145" s="9">
        <v>2519</v>
      </c>
      <c r="G145" s="10">
        <v>2823</v>
      </c>
      <c r="H145" s="10">
        <v>2668</v>
      </c>
      <c r="I145" s="11">
        <f t="shared" si="8"/>
        <v>-149</v>
      </c>
      <c r="J145" s="11">
        <f t="shared" si="9"/>
        <v>155</v>
      </c>
      <c r="K145" s="12">
        <f t="shared" si="10"/>
        <v>105.91504565303691</v>
      </c>
      <c r="L145" s="12">
        <f t="shared" si="11"/>
        <v>94.5093871767623</v>
      </c>
    </row>
    <row r="146" spans="1:12" ht="12">
      <c r="A146" s="1" t="s">
        <v>12</v>
      </c>
      <c r="B146" s="1" t="s">
        <v>4</v>
      </c>
      <c r="C146" s="8" t="s">
        <v>181</v>
      </c>
      <c r="D146" s="8" t="s">
        <v>26</v>
      </c>
      <c r="E146" s="2" t="s">
        <v>21</v>
      </c>
      <c r="F146" s="9">
        <v>220</v>
      </c>
      <c r="G146" s="10">
        <v>248</v>
      </c>
      <c r="H146" s="10">
        <v>223</v>
      </c>
      <c r="I146" s="11">
        <f t="shared" si="8"/>
        <v>-3</v>
      </c>
      <c r="J146" s="11">
        <f t="shared" si="9"/>
        <v>25</v>
      </c>
      <c r="K146" s="12">
        <f t="shared" si="10"/>
        <v>101.36363636363637</v>
      </c>
      <c r="L146" s="12">
        <f t="shared" si="11"/>
        <v>89.91935483870968</v>
      </c>
    </row>
    <row r="147" spans="1:12" ht="12">
      <c r="A147" s="1" t="s">
        <v>12</v>
      </c>
      <c r="B147" s="1" t="s">
        <v>4</v>
      </c>
      <c r="C147" s="8" t="s">
        <v>182</v>
      </c>
      <c r="D147" s="8" t="s">
        <v>25</v>
      </c>
      <c r="E147" s="3" t="s">
        <v>11</v>
      </c>
      <c r="F147" s="9">
        <v>230</v>
      </c>
      <c r="G147" s="10">
        <v>331</v>
      </c>
      <c r="H147" s="10">
        <v>178</v>
      </c>
      <c r="I147" s="11">
        <f t="shared" si="8"/>
        <v>52</v>
      </c>
      <c r="J147" s="11">
        <f t="shared" si="9"/>
        <v>153</v>
      </c>
      <c r="K147" s="12">
        <f t="shared" si="10"/>
        <v>77.39130434782608</v>
      </c>
      <c r="L147" s="12">
        <f t="shared" si="11"/>
        <v>53.776435045317214</v>
      </c>
    </row>
    <row r="148" spans="1:12" ht="12">
      <c r="A148" s="1" t="s">
        <v>12</v>
      </c>
      <c r="B148" s="1" t="s">
        <v>4</v>
      </c>
      <c r="C148" s="8" t="s">
        <v>183</v>
      </c>
      <c r="D148" s="8" t="s">
        <v>26</v>
      </c>
      <c r="E148" s="2" t="s">
        <v>21</v>
      </c>
      <c r="F148" s="9">
        <v>2007</v>
      </c>
      <c r="G148" s="10">
        <v>2158</v>
      </c>
      <c r="H148" s="10">
        <v>2085</v>
      </c>
      <c r="I148" s="11">
        <f t="shared" si="8"/>
        <v>-78</v>
      </c>
      <c r="J148" s="11">
        <f t="shared" si="9"/>
        <v>73</v>
      </c>
      <c r="K148" s="12">
        <f t="shared" si="10"/>
        <v>103.8863976083707</v>
      </c>
      <c r="L148" s="12">
        <f t="shared" si="11"/>
        <v>96.61723818350325</v>
      </c>
    </row>
    <row r="149" spans="1:12" ht="12">
      <c r="A149" s="1" t="s">
        <v>12</v>
      </c>
      <c r="B149" s="1" t="s">
        <v>4</v>
      </c>
      <c r="C149" s="8" t="s">
        <v>184</v>
      </c>
      <c r="D149" s="8" t="s">
        <v>26</v>
      </c>
      <c r="E149" s="2" t="s">
        <v>21</v>
      </c>
      <c r="F149" s="9">
        <v>1290</v>
      </c>
      <c r="G149" s="10">
        <v>1433</v>
      </c>
      <c r="H149" s="10">
        <v>1368</v>
      </c>
      <c r="I149" s="11">
        <f t="shared" si="8"/>
        <v>-78</v>
      </c>
      <c r="J149" s="11">
        <f t="shared" si="9"/>
        <v>65</v>
      </c>
      <c r="K149" s="12">
        <f t="shared" si="10"/>
        <v>106.04651162790697</v>
      </c>
      <c r="L149" s="12">
        <f t="shared" si="11"/>
        <v>95.46406140963015</v>
      </c>
    </row>
    <row r="150" spans="1:12" ht="12">
      <c r="A150" s="1" t="s">
        <v>12</v>
      </c>
      <c r="B150" s="1" t="s">
        <v>4</v>
      </c>
      <c r="C150" s="8" t="s">
        <v>185</v>
      </c>
      <c r="D150" s="8" t="s">
        <v>25</v>
      </c>
      <c r="E150" s="2" t="s">
        <v>5</v>
      </c>
      <c r="F150" s="9">
        <v>1529</v>
      </c>
      <c r="G150" s="10">
        <v>1705</v>
      </c>
      <c r="H150" s="10">
        <v>1569</v>
      </c>
      <c r="I150" s="11">
        <f t="shared" si="8"/>
        <v>-40</v>
      </c>
      <c r="J150" s="11">
        <f t="shared" si="9"/>
        <v>136</v>
      </c>
      <c r="K150" s="12">
        <f t="shared" si="10"/>
        <v>102.61608894702421</v>
      </c>
      <c r="L150" s="12">
        <f t="shared" si="11"/>
        <v>92.02346041055719</v>
      </c>
    </row>
    <row r="151" spans="1:12" ht="12">
      <c r="A151" s="1" t="s">
        <v>12</v>
      </c>
      <c r="B151" s="1" t="s">
        <v>4</v>
      </c>
      <c r="C151" s="8" t="s">
        <v>186</v>
      </c>
      <c r="D151" s="8" t="s">
        <v>26</v>
      </c>
      <c r="E151" s="2" t="s">
        <v>17</v>
      </c>
      <c r="F151" s="9">
        <v>3930</v>
      </c>
      <c r="G151" s="10">
        <v>4229</v>
      </c>
      <c r="H151" s="10">
        <v>4200</v>
      </c>
      <c r="I151" s="11">
        <f t="shared" si="8"/>
        <v>-270</v>
      </c>
      <c r="J151" s="11">
        <f t="shared" si="9"/>
        <v>29</v>
      </c>
      <c r="K151" s="12">
        <f t="shared" si="10"/>
        <v>106.87022900763358</v>
      </c>
      <c r="L151" s="12">
        <f t="shared" si="11"/>
        <v>99.31425868999764</v>
      </c>
    </row>
    <row r="152" spans="1:12" ht="12">
      <c r="A152" s="1" t="s">
        <v>12</v>
      </c>
      <c r="B152" s="1" t="s">
        <v>4</v>
      </c>
      <c r="C152" s="8" t="s">
        <v>187</v>
      </c>
      <c r="D152" s="8" t="s">
        <v>25</v>
      </c>
      <c r="E152" s="2" t="s">
        <v>11</v>
      </c>
      <c r="F152" s="9">
        <v>5250</v>
      </c>
      <c r="G152" s="10">
        <v>5638</v>
      </c>
      <c r="H152" s="10">
        <v>5591</v>
      </c>
      <c r="I152" s="11">
        <f t="shared" si="8"/>
        <v>-341</v>
      </c>
      <c r="J152" s="11">
        <f t="shared" si="9"/>
        <v>47</v>
      </c>
      <c r="K152" s="12">
        <f t="shared" si="10"/>
        <v>106.4952380952381</v>
      </c>
      <c r="L152" s="12">
        <f t="shared" si="11"/>
        <v>99.1663710535651</v>
      </c>
    </row>
    <row r="153" spans="1:12" ht="12">
      <c r="A153" s="1" t="s">
        <v>12</v>
      </c>
      <c r="B153" s="1" t="s">
        <v>4</v>
      </c>
      <c r="C153" s="8" t="s">
        <v>188</v>
      </c>
      <c r="D153" s="8" t="s">
        <v>25</v>
      </c>
      <c r="E153" s="2" t="s">
        <v>11</v>
      </c>
      <c r="F153" s="9">
        <v>140</v>
      </c>
      <c r="G153" s="10">
        <v>152</v>
      </c>
      <c r="H153" s="10">
        <v>124</v>
      </c>
      <c r="I153" s="11">
        <f t="shared" si="8"/>
        <v>16</v>
      </c>
      <c r="J153" s="11">
        <f t="shared" si="9"/>
        <v>28</v>
      </c>
      <c r="K153" s="12">
        <f t="shared" si="10"/>
        <v>88.57142857142857</v>
      </c>
      <c r="L153" s="12">
        <f t="shared" si="11"/>
        <v>81.57894736842105</v>
      </c>
    </row>
    <row r="154" spans="1:12" ht="12">
      <c r="A154" s="1" t="s">
        <v>12</v>
      </c>
      <c r="B154" s="1" t="s">
        <v>4</v>
      </c>
      <c r="C154" s="8" t="s">
        <v>189</v>
      </c>
      <c r="D154" s="8" t="s">
        <v>25</v>
      </c>
      <c r="E154" s="3" t="s">
        <v>20</v>
      </c>
      <c r="F154" s="9">
        <v>1090</v>
      </c>
      <c r="G154" s="10">
        <v>2011</v>
      </c>
      <c r="H154" s="10">
        <v>709</v>
      </c>
      <c r="I154" s="11">
        <f t="shared" si="8"/>
        <v>381</v>
      </c>
      <c r="J154" s="11">
        <f t="shared" si="9"/>
        <v>1302</v>
      </c>
      <c r="K154" s="12">
        <f t="shared" si="10"/>
        <v>65.04587155963303</v>
      </c>
      <c r="L154" s="12">
        <f t="shared" si="11"/>
        <v>35.25609149676778</v>
      </c>
    </row>
    <row r="155" spans="1:12" ht="12">
      <c r="A155" s="1" t="s">
        <v>12</v>
      </c>
      <c r="B155" s="1" t="s">
        <v>13</v>
      </c>
      <c r="C155" s="8" t="s">
        <v>190</v>
      </c>
      <c r="D155" s="8" t="s">
        <v>25</v>
      </c>
      <c r="E155" s="2" t="s">
        <v>16</v>
      </c>
      <c r="F155" s="9">
        <v>2500</v>
      </c>
      <c r="G155" s="10">
        <v>2718</v>
      </c>
      <c r="H155" s="10">
        <v>1784</v>
      </c>
      <c r="I155" s="11">
        <f t="shared" si="8"/>
        <v>716</v>
      </c>
      <c r="J155" s="11">
        <f t="shared" si="9"/>
        <v>934</v>
      </c>
      <c r="K155" s="12">
        <f t="shared" si="10"/>
        <v>71.36</v>
      </c>
      <c r="L155" s="12">
        <f t="shared" si="11"/>
        <v>65.63649742457689</v>
      </c>
    </row>
    <row r="156" spans="1:12" ht="12">
      <c r="A156" s="1" t="s">
        <v>12</v>
      </c>
      <c r="B156" s="1" t="s">
        <v>4</v>
      </c>
      <c r="C156" s="8" t="s">
        <v>191</v>
      </c>
      <c r="D156" s="8" t="s">
        <v>25</v>
      </c>
      <c r="E156" s="2" t="s">
        <v>15</v>
      </c>
      <c r="F156" s="9">
        <v>50</v>
      </c>
      <c r="G156" s="10">
        <v>52</v>
      </c>
      <c r="H156" s="10">
        <v>9</v>
      </c>
      <c r="I156" s="11">
        <f t="shared" si="8"/>
        <v>41</v>
      </c>
      <c r="J156" s="11">
        <f t="shared" si="9"/>
        <v>43</v>
      </c>
      <c r="K156" s="12">
        <f t="shared" si="10"/>
        <v>18</v>
      </c>
      <c r="L156" s="12">
        <f t="shared" si="11"/>
        <v>17.307692307692307</v>
      </c>
    </row>
    <row r="157" spans="1:12" ht="12">
      <c r="A157" s="1" t="s">
        <v>12</v>
      </c>
      <c r="B157" s="1" t="s">
        <v>4</v>
      </c>
      <c r="C157" s="8" t="s">
        <v>192</v>
      </c>
      <c r="D157" s="8" t="s">
        <v>25</v>
      </c>
      <c r="E157" s="2" t="s">
        <v>10</v>
      </c>
      <c r="F157" s="9">
        <v>100</v>
      </c>
      <c r="G157" s="10">
        <v>103</v>
      </c>
      <c r="H157" s="10">
        <v>103</v>
      </c>
      <c r="I157" s="11">
        <f t="shared" si="8"/>
        <v>-3</v>
      </c>
      <c r="J157" s="11">
        <f t="shared" si="9"/>
        <v>0</v>
      </c>
      <c r="K157" s="12">
        <f t="shared" si="10"/>
        <v>103</v>
      </c>
      <c r="L157" s="12">
        <f t="shared" si="11"/>
        <v>100</v>
      </c>
    </row>
    <row r="158" spans="1:12" ht="12">
      <c r="A158" s="1" t="s">
        <v>12</v>
      </c>
      <c r="B158" s="1" t="s">
        <v>4</v>
      </c>
      <c r="C158" s="8" t="s">
        <v>193</v>
      </c>
      <c r="D158" s="8" t="s">
        <v>25</v>
      </c>
      <c r="E158" s="2" t="s">
        <v>10</v>
      </c>
      <c r="F158" s="9">
        <v>328</v>
      </c>
      <c r="G158" s="10">
        <v>434</v>
      </c>
      <c r="H158" s="10">
        <v>237</v>
      </c>
      <c r="I158" s="11">
        <f t="shared" si="8"/>
        <v>91</v>
      </c>
      <c r="J158" s="11">
        <f t="shared" si="9"/>
        <v>197</v>
      </c>
      <c r="K158" s="12">
        <f t="shared" si="10"/>
        <v>72.2560975609756</v>
      </c>
      <c r="L158" s="12">
        <f t="shared" si="11"/>
        <v>54.60829493087558</v>
      </c>
    </row>
    <row r="159" spans="1:12" ht="12">
      <c r="A159" s="1" t="s">
        <v>12</v>
      </c>
      <c r="B159" s="1" t="s">
        <v>4</v>
      </c>
      <c r="C159" s="8" t="s">
        <v>194</v>
      </c>
      <c r="D159" s="8" t="s">
        <v>26</v>
      </c>
      <c r="E159" s="2" t="s">
        <v>21</v>
      </c>
      <c r="F159" s="9">
        <v>1470</v>
      </c>
      <c r="G159" s="10">
        <v>1611</v>
      </c>
      <c r="H159" s="10">
        <v>1549</v>
      </c>
      <c r="I159" s="11">
        <f t="shared" si="8"/>
        <v>-79</v>
      </c>
      <c r="J159" s="11">
        <f t="shared" si="9"/>
        <v>62</v>
      </c>
      <c r="K159" s="12">
        <f t="shared" si="10"/>
        <v>105.37414965986393</v>
      </c>
      <c r="L159" s="12">
        <f t="shared" si="11"/>
        <v>96.15145872129112</v>
      </c>
    </row>
    <row r="160" spans="1:12" ht="12">
      <c r="A160" s="1" t="s">
        <v>12</v>
      </c>
      <c r="B160" s="1" t="s">
        <v>4</v>
      </c>
      <c r="C160" s="8" t="s">
        <v>195</v>
      </c>
      <c r="D160" s="8" t="s">
        <v>25</v>
      </c>
      <c r="E160" s="2" t="s">
        <v>10</v>
      </c>
      <c r="F160" s="9">
        <v>2600</v>
      </c>
      <c r="G160" s="10">
        <v>2839</v>
      </c>
      <c r="H160" s="10">
        <v>1581</v>
      </c>
      <c r="I160" s="11">
        <f t="shared" si="8"/>
        <v>1019</v>
      </c>
      <c r="J160" s="11">
        <f t="shared" si="9"/>
        <v>1258</v>
      </c>
      <c r="K160" s="12">
        <f t="shared" si="10"/>
        <v>60.80769230769231</v>
      </c>
      <c r="L160" s="12">
        <f t="shared" si="11"/>
        <v>55.688622754491014</v>
      </c>
    </row>
    <row r="161" spans="1:12" ht="12">
      <c r="A161" s="1" t="s">
        <v>12</v>
      </c>
      <c r="B161" s="1" t="s">
        <v>13</v>
      </c>
      <c r="C161" s="8" t="s">
        <v>196</v>
      </c>
      <c r="D161" s="8" t="s">
        <v>25</v>
      </c>
      <c r="E161" s="2" t="s">
        <v>14</v>
      </c>
      <c r="F161" s="9">
        <v>1650</v>
      </c>
      <c r="G161" s="10">
        <v>2004</v>
      </c>
      <c r="H161" s="10">
        <v>1729</v>
      </c>
      <c r="I161" s="11">
        <f t="shared" si="8"/>
        <v>-79</v>
      </c>
      <c r="J161" s="11">
        <f t="shared" si="9"/>
        <v>275</v>
      </c>
      <c r="K161" s="12">
        <f t="shared" si="10"/>
        <v>104.78787878787878</v>
      </c>
      <c r="L161" s="12">
        <f t="shared" si="11"/>
        <v>86.27744510978044</v>
      </c>
    </row>
    <row r="162" spans="1:12" ht="12">
      <c r="A162" s="1" t="s">
        <v>12</v>
      </c>
      <c r="B162" s="1" t="s">
        <v>4</v>
      </c>
      <c r="C162" s="8" t="s">
        <v>197</v>
      </c>
      <c r="D162" s="8" t="s">
        <v>25</v>
      </c>
      <c r="E162" s="2" t="s">
        <v>22</v>
      </c>
      <c r="F162" s="9">
        <v>3000</v>
      </c>
      <c r="G162" s="10">
        <v>3247</v>
      </c>
      <c r="H162" s="10">
        <v>3161</v>
      </c>
      <c r="I162" s="11">
        <f t="shared" si="8"/>
        <v>-161</v>
      </c>
      <c r="J162" s="11">
        <f t="shared" si="9"/>
        <v>86</v>
      </c>
      <c r="K162" s="12">
        <f t="shared" si="10"/>
        <v>105.36666666666667</v>
      </c>
      <c r="L162" s="12">
        <f t="shared" si="11"/>
        <v>97.3514012935017</v>
      </c>
    </row>
    <row r="163" spans="1:12" ht="12">
      <c r="A163" s="1" t="s">
        <v>12</v>
      </c>
      <c r="B163" s="1" t="s">
        <v>4</v>
      </c>
      <c r="C163" s="8" t="s">
        <v>198</v>
      </c>
      <c r="D163" s="8" t="s">
        <v>25</v>
      </c>
      <c r="E163" s="2" t="s">
        <v>10</v>
      </c>
      <c r="F163" s="9">
        <v>4210</v>
      </c>
      <c r="G163" s="10">
        <v>4918</v>
      </c>
      <c r="H163" s="10">
        <v>4728</v>
      </c>
      <c r="I163" s="11">
        <f t="shared" si="8"/>
        <v>-518</v>
      </c>
      <c r="J163" s="11">
        <f t="shared" si="9"/>
        <v>190</v>
      </c>
      <c r="K163" s="12">
        <f t="shared" si="10"/>
        <v>112.3040380047506</v>
      </c>
      <c r="L163" s="12">
        <f t="shared" si="11"/>
        <v>96.1366409109394</v>
      </c>
    </row>
    <row r="164" spans="1:12" ht="12">
      <c r="A164" s="1" t="s">
        <v>12</v>
      </c>
      <c r="B164" s="1" t="s">
        <v>4</v>
      </c>
      <c r="C164" s="8" t="s">
        <v>199</v>
      </c>
      <c r="D164" s="8" t="s">
        <v>25</v>
      </c>
      <c r="E164" s="2" t="s">
        <v>11</v>
      </c>
      <c r="F164" s="9">
        <v>1100</v>
      </c>
      <c r="G164" s="10">
        <v>1262</v>
      </c>
      <c r="H164" s="10">
        <v>556</v>
      </c>
      <c r="I164" s="11">
        <f t="shared" si="8"/>
        <v>544</v>
      </c>
      <c r="J164" s="11">
        <f t="shared" si="9"/>
        <v>706</v>
      </c>
      <c r="K164" s="12">
        <f t="shared" si="10"/>
        <v>50.54545454545455</v>
      </c>
      <c r="L164" s="12">
        <f t="shared" si="11"/>
        <v>44.057052297939784</v>
      </c>
    </row>
    <row r="165" spans="1:12" ht="12">
      <c r="A165" s="1" t="s">
        <v>12</v>
      </c>
      <c r="B165" s="1" t="s">
        <v>4</v>
      </c>
      <c r="C165" s="8" t="s">
        <v>200</v>
      </c>
      <c r="D165" s="8" t="s">
        <v>25</v>
      </c>
      <c r="E165" s="2" t="s">
        <v>14</v>
      </c>
      <c r="F165" s="9">
        <v>150</v>
      </c>
      <c r="G165" s="10">
        <v>178</v>
      </c>
      <c r="H165" s="10">
        <v>170</v>
      </c>
      <c r="I165" s="11">
        <f t="shared" si="8"/>
        <v>-20</v>
      </c>
      <c r="J165" s="11">
        <f t="shared" si="9"/>
        <v>8</v>
      </c>
      <c r="K165" s="12">
        <f t="shared" si="10"/>
        <v>113.33333333333333</v>
      </c>
      <c r="L165" s="12">
        <f t="shared" si="11"/>
        <v>95.50561797752809</v>
      </c>
    </row>
    <row r="166" spans="1:12" ht="12">
      <c r="A166" s="1" t="s">
        <v>12</v>
      </c>
      <c r="B166" s="1" t="s">
        <v>4</v>
      </c>
      <c r="C166" s="8" t="s">
        <v>201</v>
      </c>
      <c r="D166" s="8" t="s">
        <v>26</v>
      </c>
      <c r="E166" s="2" t="s">
        <v>17</v>
      </c>
      <c r="F166" s="9">
        <v>3580</v>
      </c>
      <c r="G166" s="10">
        <v>3690</v>
      </c>
      <c r="H166" s="10">
        <v>3643</v>
      </c>
      <c r="I166" s="11">
        <f t="shared" si="8"/>
        <v>-63</v>
      </c>
      <c r="J166" s="11">
        <f t="shared" si="9"/>
        <v>47</v>
      </c>
      <c r="K166" s="12">
        <f t="shared" si="10"/>
        <v>101.75977653631286</v>
      </c>
      <c r="L166" s="12">
        <f t="shared" si="11"/>
        <v>98.72628726287263</v>
      </c>
    </row>
    <row r="167" spans="1:12" ht="12">
      <c r="A167" s="1" t="s">
        <v>12</v>
      </c>
      <c r="B167" s="1" t="s">
        <v>4</v>
      </c>
      <c r="C167" s="8" t="s">
        <v>202</v>
      </c>
      <c r="D167" s="8" t="s">
        <v>25</v>
      </c>
      <c r="E167" s="2" t="s">
        <v>7</v>
      </c>
      <c r="F167" s="9">
        <v>2390</v>
      </c>
      <c r="G167" s="10">
        <v>2594</v>
      </c>
      <c r="H167" s="10">
        <v>2489</v>
      </c>
      <c r="I167" s="11">
        <f t="shared" si="8"/>
        <v>-99</v>
      </c>
      <c r="J167" s="11">
        <f t="shared" si="9"/>
        <v>105</v>
      </c>
      <c r="K167" s="12">
        <f t="shared" si="10"/>
        <v>104.14225941422595</v>
      </c>
      <c r="L167" s="12">
        <f t="shared" si="11"/>
        <v>95.95219737856591</v>
      </c>
    </row>
    <row r="168" spans="1:12" ht="12">
      <c r="A168" s="1" t="s">
        <v>12</v>
      </c>
      <c r="B168" s="1" t="s">
        <v>4</v>
      </c>
      <c r="C168" s="8" t="s">
        <v>203</v>
      </c>
      <c r="D168" s="8" t="s">
        <v>26</v>
      </c>
      <c r="E168" s="2" t="s">
        <v>18</v>
      </c>
      <c r="F168" s="9">
        <v>100</v>
      </c>
      <c r="G168" s="10">
        <v>144</v>
      </c>
      <c r="H168" s="10">
        <v>88</v>
      </c>
      <c r="I168" s="11">
        <f t="shared" si="8"/>
        <v>12</v>
      </c>
      <c r="J168" s="11">
        <f t="shared" si="9"/>
        <v>56</v>
      </c>
      <c r="K168" s="12">
        <f t="shared" si="10"/>
        <v>88</v>
      </c>
      <c r="L168" s="12">
        <f t="shared" si="11"/>
        <v>61.111111111111114</v>
      </c>
    </row>
    <row r="169" spans="1:12" ht="12">
      <c r="A169" s="1" t="s">
        <v>12</v>
      </c>
      <c r="B169" s="1" t="s">
        <v>4</v>
      </c>
      <c r="C169" s="8" t="s">
        <v>204</v>
      </c>
      <c r="D169" s="8" t="s">
        <v>26</v>
      </c>
      <c r="E169" s="2" t="s">
        <v>18</v>
      </c>
      <c r="F169" s="9">
        <v>3990</v>
      </c>
      <c r="G169" s="10">
        <v>4326</v>
      </c>
      <c r="H169" s="10">
        <v>4281</v>
      </c>
      <c r="I169" s="11">
        <f t="shared" si="8"/>
        <v>-291</v>
      </c>
      <c r="J169" s="11">
        <f t="shared" si="9"/>
        <v>45</v>
      </c>
      <c r="K169" s="12">
        <f t="shared" si="10"/>
        <v>107.29323308270678</v>
      </c>
      <c r="L169" s="12">
        <f t="shared" si="11"/>
        <v>98.95977808599167</v>
      </c>
    </row>
    <row r="170" spans="1:12" ht="12">
      <c r="A170" s="1" t="s">
        <v>12</v>
      </c>
      <c r="B170" s="1" t="s">
        <v>4</v>
      </c>
      <c r="C170" s="8" t="s">
        <v>205</v>
      </c>
      <c r="D170" s="8" t="s">
        <v>26</v>
      </c>
      <c r="E170" s="2" t="s">
        <v>17</v>
      </c>
      <c r="F170" s="9">
        <v>150</v>
      </c>
      <c r="G170" s="10">
        <v>160</v>
      </c>
      <c r="H170" s="10">
        <v>159</v>
      </c>
      <c r="I170" s="11">
        <f t="shared" si="8"/>
        <v>-9</v>
      </c>
      <c r="J170" s="11">
        <f t="shared" si="9"/>
        <v>1</v>
      </c>
      <c r="K170" s="12">
        <f t="shared" si="10"/>
        <v>106</v>
      </c>
      <c r="L170" s="12">
        <f t="shared" si="11"/>
        <v>99.375</v>
      </c>
    </row>
    <row r="171" spans="1:12" ht="12">
      <c r="A171" s="1" t="s">
        <v>12</v>
      </c>
      <c r="B171" s="1" t="s">
        <v>4</v>
      </c>
      <c r="C171" s="8" t="s">
        <v>206</v>
      </c>
      <c r="D171" s="8" t="s">
        <v>25</v>
      </c>
      <c r="E171" s="2" t="s">
        <v>10</v>
      </c>
      <c r="F171" s="9">
        <v>3280</v>
      </c>
      <c r="G171" s="10">
        <v>4405</v>
      </c>
      <c r="H171" s="10">
        <v>2584</v>
      </c>
      <c r="I171" s="11">
        <f t="shared" si="8"/>
        <v>696</v>
      </c>
      <c r="J171" s="11">
        <f t="shared" si="9"/>
        <v>1821</v>
      </c>
      <c r="K171" s="12">
        <f t="shared" si="10"/>
        <v>78.78048780487805</v>
      </c>
      <c r="L171" s="12">
        <f t="shared" si="11"/>
        <v>58.660612939841094</v>
      </c>
    </row>
    <row r="172" spans="1:12" ht="12">
      <c r="A172" s="1" t="s">
        <v>12</v>
      </c>
      <c r="B172" s="1" t="s">
        <v>4</v>
      </c>
      <c r="C172" s="8" t="s">
        <v>207</v>
      </c>
      <c r="D172" s="8" t="s">
        <v>25</v>
      </c>
      <c r="E172" s="2" t="s">
        <v>9</v>
      </c>
      <c r="F172" s="9">
        <v>5080</v>
      </c>
      <c r="G172" s="10">
        <v>5417</v>
      </c>
      <c r="H172" s="10">
        <v>5333</v>
      </c>
      <c r="I172" s="11">
        <f t="shared" si="8"/>
        <v>-253</v>
      </c>
      <c r="J172" s="11">
        <f t="shared" si="9"/>
        <v>84</v>
      </c>
      <c r="K172" s="12">
        <f t="shared" si="10"/>
        <v>104.98031496062991</v>
      </c>
      <c r="L172" s="12">
        <f t="shared" si="11"/>
        <v>98.44932619531106</v>
      </c>
    </row>
    <row r="173" spans="1:12" ht="12">
      <c r="A173" s="1" t="s">
        <v>12</v>
      </c>
      <c r="B173" s="1" t="s">
        <v>4</v>
      </c>
      <c r="C173" s="8" t="s">
        <v>208</v>
      </c>
      <c r="D173" s="8" t="s">
        <v>25</v>
      </c>
      <c r="E173" s="2" t="s">
        <v>8</v>
      </c>
      <c r="F173" s="9">
        <v>2705</v>
      </c>
      <c r="G173" s="10">
        <v>3596</v>
      </c>
      <c r="H173" s="10">
        <v>2191</v>
      </c>
      <c r="I173" s="11">
        <f t="shared" si="8"/>
        <v>514</v>
      </c>
      <c r="J173" s="11">
        <f t="shared" si="9"/>
        <v>1405</v>
      </c>
      <c r="K173" s="12">
        <f t="shared" si="10"/>
        <v>80.99815157116451</v>
      </c>
      <c r="L173" s="12">
        <f t="shared" si="11"/>
        <v>60.92880978865406</v>
      </c>
    </row>
    <row r="174" spans="1:12" ht="12">
      <c r="A174" s="1" t="s">
        <v>12</v>
      </c>
      <c r="B174" s="1" t="s">
        <v>4</v>
      </c>
      <c r="C174" s="8" t="s">
        <v>209</v>
      </c>
      <c r="D174" s="8" t="s">
        <v>26</v>
      </c>
      <c r="E174" s="2" t="s">
        <v>21</v>
      </c>
      <c r="F174" s="9">
        <v>2250</v>
      </c>
      <c r="G174" s="10">
        <v>2459</v>
      </c>
      <c r="H174" s="10">
        <v>2404</v>
      </c>
      <c r="I174" s="11">
        <f t="shared" si="8"/>
        <v>-154</v>
      </c>
      <c r="J174" s="11">
        <f t="shared" si="9"/>
        <v>55</v>
      </c>
      <c r="K174" s="12">
        <f t="shared" si="10"/>
        <v>106.84444444444445</v>
      </c>
      <c r="L174" s="12">
        <f t="shared" si="11"/>
        <v>97.76331842212281</v>
      </c>
    </row>
    <row r="175" spans="1:12" ht="12">
      <c r="A175" s="1" t="s">
        <v>12</v>
      </c>
      <c r="B175" s="1" t="s">
        <v>4</v>
      </c>
      <c r="C175" s="8" t="s">
        <v>210</v>
      </c>
      <c r="D175" s="8" t="s">
        <v>26</v>
      </c>
      <c r="E175" s="2" t="s">
        <v>17</v>
      </c>
      <c r="F175" s="9">
        <v>2746</v>
      </c>
      <c r="G175" s="10">
        <v>2971</v>
      </c>
      <c r="H175" s="10">
        <v>2992</v>
      </c>
      <c r="I175" s="11">
        <f t="shared" si="8"/>
        <v>-246</v>
      </c>
      <c r="J175" s="11">
        <f t="shared" si="9"/>
        <v>-21</v>
      </c>
      <c r="K175" s="12">
        <f t="shared" si="10"/>
        <v>108.95848506919154</v>
      </c>
      <c r="L175" s="12">
        <f t="shared" si="11"/>
        <v>100.70683271625715</v>
      </c>
    </row>
    <row r="176" spans="1:12" ht="12">
      <c r="A176" s="1" t="s">
        <v>12</v>
      </c>
      <c r="B176" s="1" t="s">
        <v>4</v>
      </c>
      <c r="C176" s="8" t="s">
        <v>211</v>
      </c>
      <c r="D176" s="8" t="s">
        <v>26</v>
      </c>
      <c r="E176" s="2" t="s">
        <v>21</v>
      </c>
      <c r="F176" s="9">
        <v>120</v>
      </c>
      <c r="G176" s="10">
        <v>122</v>
      </c>
      <c r="H176" s="10">
        <v>70</v>
      </c>
      <c r="I176" s="11">
        <f t="shared" si="8"/>
        <v>50</v>
      </c>
      <c r="J176" s="11">
        <f t="shared" si="9"/>
        <v>52</v>
      </c>
      <c r="K176" s="12">
        <f t="shared" si="10"/>
        <v>58.333333333333336</v>
      </c>
      <c r="L176" s="12">
        <f t="shared" si="11"/>
        <v>57.377049180327866</v>
      </c>
    </row>
    <row r="177" spans="1:12" ht="12">
      <c r="A177" s="1" t="s">
        <v>12</v>
      </c>
      <c r="B177" s="1" t="s">
        <v>4</v>
      </c>
      <c r="C177" s="8" t="s">
        <v>212</v>
      </c>
      <c r="D177" s="8" t="s">
        <v>25</v>
      </c>
      <c r="E177" s="3" t="s">
        <v>7</v>
      </c>
      <c r="F177" s="9">
        <v>1265</v>
      </c>
      <c r="G177" s="10">
        <v>1673</v>
      </c>
      <c r="H177" s="10">
        <v>1327</v>
      </c>
      <c r="I177" s="11">
        <f t="shared" si="8"/>
        <v>-62</v>
      </c>
      <c r="J177" s="11">
        <f t="shared" si="9"/>
        <v>346</v>
      </c>
      <c r="K177" s="12">
        <f t="shared" si="10"/>
        <v>104.90118577075098</v>
      </c>
      <c r="L177" s="12">
        <f t="shared" si="11"/>
        <v>79.31858936043037</v>
      </c>
    </row>
    <row r="178" spans="1:12" ht="12">
      <c r="A178" s="1" t="s">
        <v>12</v>
      </c>
      <c r="B178" s="1" t="s">
        <v>4</v>
      </c>
      <c r="C178" s="8" t="s">
        <v>213</v>
      </c>
      <c r="D178" s="8" t="s">
        <v>25</v>
      </c>
      <c r="E178" s="2" t="s">
        <v>8</v>
      </c>
      <c r="F178" s="9">
        <v>3180</v>
      </c>
      <c r="G178" s="10">
        <v>3527</v>
      </c>
      <c r="H178" s="10">
        <v>3511</v>
      </c>
      <c r="I178" s="11">
        <f t="shared" si="8"/>
        <v>-331</v>
      </c>
      <c r="J178" s="11">
        <f t="shared" si="9"/>
        <v>16</v>
      </c>
      <c r="K178" s="12">
        <f t="shared" si="10"/>
        <v>110.40880503144655</v>
      </c>
      <c r="L178" s="12">
        <f t="shared" si="11"/>
        <v>99.54635667706266</v>
      </c>
    </row>
    <row r="179" spans="1:12" ht="12">
      <c r="A179" s="1" t="s">
        <v>12</v>
      </c>
      <c r="B179" s="1" t="s">
        <v>13</v>
      </c>
      <c r="C179" s="8" t="s">
        <v>214</v>
      </c>
      <c r="D179" s="8" t="s">
        <v>25</v>
      </c>
      <c r="E179" s="2" t="s">
        <v>8</v>
      </c>
      <c r="F179" s="9">
        <v>1688</v>
      </c>
      <c r="G179" s="10">
        <v>1999</v>
      </c>
      <c r="H179" s="10">
        <v>1276</v>
      </c>
      <c r="I179" s="11">
        <f t="shared" si="8"/>
        <v>412</v>
      </c>
      <c r="J179" s="11">
        <f t="shared" si="9"/>
        <v>723</v>
      </c>
      <c r="K179" s="12">
        <f t="shared" si="10"/>
        <v>75.59241706161137</v>
      </c>
      <c r="L179" s="12">
        <f t="shared" si="11"/>
        <v>63.83191595797899</v>
      </c>
    </row>
    <row r="180" spans="1:12" ht="12">
      <c r="A180" s="1" t="s">
        <v>12</v>
      </c>
      <c r="B180" s="1" t="s">
        <v>4</v>
      </c>
      <c r="C180" s="8" t="s">
        <v>215</v>
      </c>
      <c r="D180" s="8" t="s">
        <v>25</v>
      </c>
      <c r="E180" s="2" t="s">
        <v>20</v>
      </c>
      <c r="F180" s="9">
        <v>3135</v>
      </c>
      <c r="G180" s="10">
        <v>3642</v>
      </c>
      <c r="H180" s="10">
        <v>3105</v>
      </c>
      <c r="I180" s="11">
        <f t="shared" si="8"/>
        <v>30</v>
      </c>
      <c r="J180" s="11">
        <f t="shared" si="9"/>
        <v>537</v>
      </c>
      <c r="K180" s="12">
        <f t="shared" si="10"/>
        <v>99.04306220095694</v>
      </c>
      <c r="L180" s="12">
        <f t="shared" si="11"/>
        <v>85.25535420098846</v>
      </c>
    </row>
    <row r="181" spans="1:12" ht="12">
      <c r="A181" s="1" t="s">
        <v>12</v>
      </c>
      <c r="B181" s="1" t="s">
        <v>13</v>
      </c>
      <c r="C181" s="8" t="s">
        <v>216</v>
      </c>
      <c r="D181" s="8" t="s">
        <v>25</v>
      </c>
      <c r="E181" s="2" t="s">
        <v>15</v>
      </c>
      <c r="F181" s="9">
        <v>1660</v>
      </c>
      <c r="G181" s="10">
        <v>1790</v>
      </c>
      <c r="H181" s="10">
        <v>1064</v>
      </c>
      <c r="I181" s="11">
        <f t="shared" si="8"/>
        <v>596</v>
      </c>
      <c r="J181" s="11">
        <f t="shared" si="9"/>
        <v>726</v>
      </c>
      <c r="K181" s="12">
        <f t="shared" si="10"/>
        <v>64.09638554216868</v>
      </c>
      <c r="L181" s="12">
        <f t="shared" si="11"/>
        <v>59.44134078212291</v>
      </c>
    </row>
    <row r="182" spans="1:12" ht="12">
      <c r="A182" s="1" t="s">
        <v>12</v>
      </c>
      <c r="B182" s="1" t="s">
        <v>4</v>
      </c>
      <c r="C182" s="8" t="s">
        <v>217</v>
      </c>
      <c r="D182" s="8" t="s">
        <v>26</v>
      </c>
      <c r="E182" s="2" t="s">
        <v>17</v>
      </c>
      <c r="F182" s="9">
        <v>360</v>
      </c>
      <c r="G182" s="10">
        <v>379</v>
      </c>
      <c r="H182" s="10">
        <v>388</v>
      </c>
      <c r="I182" s="11">
        <f t="shared" si="8"/>
        <v>-28</v>
      </c>
      <c r="J182" s="11">
        <f t="shared" si="9"/>
        <v>-9</v>
      </c>
      <c r="K182" s="12">
        <f t="shared" si="10"/>
        <v>107.77777777777777</v>
      </c>
      <c r="L182" s="12">
        <f t="shared" si="11"/>
        <v>102.37467018469657</v>
      </c>
    </row>
    <row r="183" spans="1:12" ht="12">
      <c r="A183" s="1" t="s">
        <v>12</v>
      </c>
      <c r="B183" s="1" t="s">
        <v>4</v>
      </c>
      <c r="C183" s="8" t="s">
        <v>218</v>
      </c>
      <c r="D183" s="8" t="s">
        <v>26</v>
      </c>
      <c r="E183" s="2" t="s">
        <v>17</v>
      </c>
      <c r="F183" s="9">
        <v>290</v>
      </c>
      <c r="G183" s="10">
        <v>303</v>
      </c>
      <c r="H183" s="10">
        <v>298</v>
      </c>
      <c r="I183" s="11">
        <f t="shared" si="8"/>
        <v>-8</v>
      </c>
      <c r="J183" s="11">
        <f t="shared" si="9"/>
        <v>5</v>
      </c>
      <c r="K183" s="12">
        <f t="shared" si="10"/>
        <v>102.75862068965517</v>
      </c>
      <c r="L183" s="12">
        <f t="shared" si="11"/>
        <v>98.34983498349835</v>
      </c>
    </row>
    <row r="184" spans="1:12" ht="12">
      <c r="A184" s="1" t="s">
        <v>12</v>
      </c>
      <c r="B184" s="1" t="s">
        <v>4</v>
      </c>
      <c r="C184" s="8" t="s">
        <v>219</v>
      </c>
      <c r="D184" s="8" t="s">
        <v>25</v>
      </c>
      <c r="E184" s="2" t="s">
        <v>14</v>
      </c>
      <c r="F184" s="9">
        <v>400</v>
      </c>
      <c r="G184" s="10">
        <v>469</v>
      </c>
      <c r="H184" s="10">
        <v>413</v>
      </c>
      <c r="I184" s="11">
        <f t="shared" si="8"/>
        <v>-13</v>
      </c>
      <c r="J184" s="11">
        <f t="shared" si="9"/>
        <v>56</v>
      </c>
      <c r="K184" s="12">
        <f t="shared" si="10"/>
        <v>103.25</v>
      </c>
      <c r="L184" s="12">
        <f t="shared" si="11"/>
        <v>88.05970149253731</v>
      </c>
    </row>
    <row r="185" spans="1:12" ht="12">
      <c r="A185" s="1" t="s">
        <v>12</v>
      </c>
      <c r="B185" s="1" t="s">
        <v>4</v>
      </c>
      <c r="C185" s="8" t="s">
        <v>220</v>
      </c>
      <c r="D185" s="8" t="s">
        <v>26</v>
      </c>
      <c r="E185" s="2" t="s">
        <v>21</v>
      </c>
      <c r="F185" s="9">
        <v>110</v>
      </c>
      <c r="G185" s="10">
        <v>135</v>
      </c>
      <c r="H185" s="10">
        <v>125</v>
      </c>
      <c r="I185" s="11">
        <f t="shared" si="8"/>
        <v>-15</v>
      </c>
      <c r="J185" s="11">
        <f t="shared" si="9"/>
        <v>10</v>
      </c>
      <c r="K185" s="12">
        <f t="shared" si="10"/>
        <v>113.63636363636364</v>
      </c>
      <c r="L185" s="12">
        <f t="shared" si="11"/>
        <v>92.5925925925926</v>
      </c>
    </row>
    <row r="186" spans="1:12" ht="12">
      <c r="A186" s="1" t="s">
        <v>12</v>
      </c>
      <c r="B186" s="1" t="s">
        <v>4</v>
      </c>
      <c r="C186" s="8" t="s">
        <v>221</v>
      </c>
      <c r="D186" s="8" t="s">
        <v>25</v>
      </c>
      <c r="E186" s="2" t="s">
        <v>19</v>
      </c>
      <c r="F186" s="9">
        <v>266</v>
      </c>
      <c r="G186" s="10">
        <v>604</v>
      </c>
      <c r="H186" s="10">
        <v>161</v>
      </c>
      <c r="I186" s="11">
        <f t="shared" si="8"/>
        <v>105</v>
      </c>
      <c r="J186" s="11">
        <f t="shared" si="9"/>
        <v>443</v>
      </c>
      <c r="K186" s="12">
        <f t="shared" si="10"/>
        <v>60.526315789473685</v>
      </c>
      <c r="L186" s="12">
        <f t="shared" si="11"/>
        <v>26.655629139072843</v>
      </c>
    </row>
    <row r="187" spans="1:12" ht="12">
      <c r="A187" s="1" t="s">
        <v>12</v>
      </c>
      <c r="B187" s="1" t="s">
        <v>4</v>
      </c>
      <c r="C187" s="8" t="s">
        <v>222</v>
      </c>
      <c r="D187" s="8" t="s">
        <v>26</v>
      </c>
      <c r="E187" s="2" t="s">
        <v>21</v>
      </c>
      <c r="F187" s="9">
        <v>950</v>
      </c>
      <c r="G187" s="10">
        <v>1026</v>
      </c>
      <c r="H187" s="10">
        <v>986</v>
      </c>
      <c r="I187" s="11">
        <f t="shared" si="8"/>
        <v>-36</v>
      </c>
      <c r="J187" s="11">
        <f t="shared" si="9"/>
        <v>40</v>
      </c>
      <c r="K187" s="12">
        <f t="shared" si="10"/>
        <v>103.78947368421052</v>
      </c>
      <c r="L187" s="12">
        <f t="shared" si="11"/>
        <v>96.10136452241716</v>
      </c>
    </row>
    <row r="188" spans="1:12" ht="12">
      <c r="A188" s="1" t="s">
        <v>12</v>
      </c>
      <c r="B188" s="1" t="s">
        <v>4</v>
      </c>
      <c r="C188" s="8" t="s">
        <v>223</v>
      </c>
      <c r="D188" s="8" t="s">
        <v>26</v>
      </c>
      <c r="E188" s="1" t="s">
        <v>21</v>
      </c>
      <c r="F188" s="9">
        <v>110</v>
      </c>
      <c r="G188" s="10">
        <v>110</v>
      </c>
      <c r="H188" s="10">
        <v>123</v>
      </c>
      <c r="I188" s="11">
        <f t="shared" si="8"/>
        <v>-13</v>
      </c>
      <c r="J188" s="11">
        <f t="shared" si="9"/>
        <v>-13</v>
      </c>
      <c r="K188" s="12">
        <f t="shared" si="10"/>
        <v>111.81818181818181</v>
      </c>
      <c r="L188" s="12">
        <f t="shared" si="11"/>
        <v>111.81818181818181</v>
      </c>
    </row>
    <row r="189" spans="1:12" ht="12">
      <c r="A189" s="1" t="s">
        <v>12</v>
      </c>
      <c r="B189" s="1" t="s">
        <v>4</v>
      </c>
      <c r="C189" s="8" t="s">
        <v>224</v>
      </c>
      <c r="D189" s="8" t="s">
        <v>25</v>
      </c>
      <c r="E189" s="2" t="s">
        <v>11</v>
      </c>
      <c r="F189" s="9">
        <v>300</v>
      </c>
      <c r="G189" s="10">
        <v>304</v>
      </c>
      <c r="H189" s="10">
        <v>304</v>
      </c>
      <c r="I189" s="11">
        <f t="shared" si="8"/>
        <v>-4</v>
      </c>
      <c r="J189" s="11">
        <f t="shared" si="9"/>
        <v>0</v>
      </c>
      <c r="K189" s="12">
        <f t="shared" si="10"/>
        <v>101.33333333333334</v>
      </c>
      <c r="L189" s="12">
        <f t="shared" si="11"/>
        <v>100</v>
      </c>
    </row>
    <row r="190" spans="1:12" ht="12">
      <c r="A190" s="1" t="s">
        <v>12</v>
      </c>
      <c r="B190" s="1" t="s">
        <v>4</v>
      </c>
      <c r="C190" s="8" t="s">
        <v>225</v>
      </c>
      <c r="D190" s="8" t="s">
        <v>25</v>
      </c>
      <c r="E190" s="2" t="s">
        <v>8</v>
      </c>
      <c r="F190" s="9">
        <v>900</v>
      </c>
      <c r="G190" s="10">
        <v>906</v>
      </c>
      <c r="H190" s="10">
        <v>899</v>
      </c>
      <c r="I190" s="11">
        <f t="shared" si="8"/>
        <v>1</v>
      </c>
      <c r="J190" s="11">
        <f t="shared" si="9"/>
        <v>7</v>
      </c>
      <c r="K190" s="12">
        <f t="shared" si="10"/>
        <v>99.8888888888889</v>
      </c>
      <c r="L190" s="12">
        <f t="shared" si="11"/>
        <v>99.22737306843267</v>
      </c>
    </row>
    <row r="191" spans="1:12" ht="12">
      <c r="A191" s="1" t="s">
        <v>12</v>
      </c>
      <c r="B191" s="1" t="s">
        <v>13</v>
      </c>
      <c r="C191" s="8" t="s">
        <v>226</v>
      </c>
      <c r="D191" s="8" t="s">
        <v>26</v>
      </c>
      <c r="E191" s="1" t="s">
        <v>21</v>
      </c>
      <c r="F191" s="9">
        <v>1380</v>
      </c>
      <c r="G191" s="10">
        <v>1622</v>
      </c>
      <c r="H191" s="10">
        <v>1495</v>
      </c>
      <c r="I191" s="11">
        <f t="shared" si="8"/>
        <v>-115</v>
      </c>
      <c r="J191" s="11">
        <f t="shared" si="9"/>
        <v>127</v>
      </c>
      <c r="K191" s="12">
        <f t="shared" si="10"/>
        <v>108.33333333333333</v>
      </c>
      <c r="L191" s="12">
        <f t="shared" si="11"/>
        <v>92.17016029593094</v>
      </c>
    </row>
    <row r="192" spans="1:12" ht="12">
      <c r="A192" s="1" t="s">
        <v>12</v>
      </c>
      <c r="B192" s="1" t="s">
        <v>4</v>
      </c>
      <c r="C192" s="8" t="s">
        <v>227</v>
      </c>
      <c r="D192" s="8" t="s">
        <v>26</v>
      </c>
      <c r="E192" s="2" t="s">
        <v>17</v>
      </c>
      <c r="F192" s="9">
        <v>240</v>
      </c>
      <c r="G192" s="10">
        <v>260</v>
      </c>
      <c r="H192" s="10">
        <v>261</v>
      </c>
      <c r="I192" s="11">
        <f t="shared" si="8"/>
        <v>-21</v>
      </c>
      <c r="J192" s="11">
        <f t="shared" si="9"/>
        <v>-1</v>
      </c>
      <c r="K192" s="12">
        <f t="shared" si="10"/>
        <v>108.74999999999999</v>
      </c>
      <c r="L192" s="12">
        <f t="shared" si="11"/>
        <v>100.38461538461539</v>
      </c>
    </row>
    <row r="193" spans="1:12" ht="12">
      <c r="A193" s="1" t="s">
        <v>12</v>
      </c>
      <c r="B193" s="1" t="s">
        <v>4</v>
      </c>
      <c r="C193" s="8" t="s">
        <v>228</v>
      </c>
      <c r="D193" s="8" t="s">
        <v>26</v>
      </c>
      <c r="E193" s="2" t="s">
        <v>21</v>
      </c>
      <c r="F193" s="9">
        <v>1770</v>
      </c>
      <c r="G193" s="10">
        <v>1922</v>
      </c>
      <c r="H193" s="10">
        <v>1854</v>
      </c>
      <c r="I193" s="11">
        <f t="shared" si="8"/>
        <v>-84</v>
      </c>
      <c r="J193" s="11">
        <f t="shared" si="9"/>
        <v>68</v>
      </c>
      <c r="K193" s="12">
        <f t="shared" si="10"/>
        <v>104.7457627118644</v>
      </c>
      <c r="L193" s="12">
        <f t="shared" si="11"/>
        <v>96.46201873048908</v>
      </c>
    </row>
    <row r="194" spans="1:12" ht="12">
      <c r="A194" s="1" t="s">
        <v>12</v>
      </c>
      <c r="B194" s="1" t="s">
        <v>4</v>
      </c>
      <c r="C194" s="8" t="s">
        <v>229</v>
      </c>
      <c r="D194" s="8" t="s">
        <v>26</v>
      </c>
      <c r="E194" s="2" t="s">
        <v>17</v>
      </c>
      <c r="F194" s="9">
        <v>1725</v>
      </c>
      <c r="G194" s="10">
        <v>1812</v>
      </c>
      <c r="H194" s="10">
        <v>1884</v>
      </c>
      <c r="I194" s="11">
        <f t="shared" si="8"/>
        <v>-159</v>
      </c>
      <c r="J194" s="11">
        <f t="shared" si="9"/>
        <v>-72</v>
      </c>
      <c r="K194" s="12">
        <f t="shared" si="10"/>
        <v>109.21739130434783</v>
      </c>
      <c r="L194" s="12">
        <f t="shared" si="11"/>
        <v>103.97350993377484</v>
      </c>
    </row>
    <row r="195" spans="1:12" ht="12">
      <c r="A195" s="1" t="s">
        <v>12</v>
      </c>
      <c r="B195" s="1" t="s">
        <v>4</v>
      </c>
      <c r="C195" s="8" t="s">
        <v>230</v>
      </c>
      <c r="D195" s="8" t="s">
        <v>25</v>
      </c>
      <c r="E195" s="2" t="s">
        <v>14</v>
      </c>
      <c r="F195" s="9">
        <v>120</v>
      </c>
      <c r="G195" s="10">
        <v>151</v>
      </c>
      <c r="H195" s="10">
        <v>131</v>
      </c>
      <c r="I195" s="11">
        <f t="shared" si="8"/>
        <v>-11</v>
      </c>
      <c r="J195" s="11">
        <f t="shared" si="9"/>
        <v>20</v>
      </c>
      <c r="K195" s="12">
        <f t="shared" si="10"/>
        <v>109.16666666666666</v>
      </c>
      <c r="L195" s="12">
        <f t="shared" si="11"/>
        <v>86.75496688741721</v>
      </c>
    </row>
    <row r="196" spans="1:12" ht="12">
      <c r="A196" s="1" t="s">
        <v>12</v>
      </c>
      <c r="B196" s="1" t="s">
        <v>4</v>
      </c>
      <c r="C196" s="8" t="s">
        <v>231</v>
      </c>
      <c r="D196" s="8" t="s">
        <v>26</v>
      </c>
      <c r="E196" s="2" t="s">
        <v>21</v>
      </c>
      <c r="F196" s="9">
        <v>890</v>
      </c>
      <c r="G196" s="10">
        <v>963</v>
      </c>
      <c r="H196" s="10">
        <v>975</v>
      </c>
      <c r="I196" s="11">
        <f t="shared" si="8"/>
        <v>-85</v>
      </c>
      <c r="J196" s="11">
        <f t="shared" si="9"/>
        <v>-12</v>
      </c>
      <c r="K196" s="12">
        <f t="shared" si="10"/>
        <v>109.5505617977528</v>
      </c>
      <c r="L196" s="12">
        <f t="shared" si="11"/>
        <v>101.24610591900311</v>
      </c>
    </row>
    <row r="197" spans="1:12" ht="12">
      <c r="A197" s="1" t="s">
        <v>12</v>
      </c>
      <c r="B197" s="1" t="s">
        <v>4</v>
      </c>
      <c r="C197" s="8" t="s">
        <v>232</v>
      </c>
      <c r="D197" s="8" t="s">
        <v>25</v>
      </c>
      <c r="E197" s="2" t="s">
        <v>14</v>
      </c>
      <c r="F197" s="9">
        <v>3000</v>
      </c>
      <c r="G197" s="10">
        <v>3405</v>
      </c>
      <c r="H197" s="10">
        <v>2968</v>
      </c>
      <c r="I197" s="11">
        <f aca="true" t="shared" si="12" ref="I197:I218">SUM(F197-H197)</f>
        <v>32</v>
      </c>
      <c r="J197" s="11">
        <f aca="true" t="shared" si="13" ref="J197:J218">SUM(G197-H197)</f>
        <v>437</v>
      </c>
      <c r="K197" s="12">
        <f aca="true" t="shared" si="14" ref="K197:K218">SUM(H197/F197)*100</f>
        <v>98.93333333333332</v>
      </c>
      <c r="L197" s="12">
        <f aca="true" t="shared" si="15" ref="L197:L218">SUM(H197/G197)*100</f>
        <v>87.16593245227607</v>
      </c>
    </row>
    <row r="198" spans="1:12" ht="12">
      <c r="A198" s="1" t="s">
        <v>12</v>
      </c>
      <c r="B198" s="1" t="s">
        <v>4</v>
      </c>
      <c r="C198" s="8" t="s">
        <v>233</v>
      </c>
      <c r="D198" s="8" t="s">
        <v>25</v>
      </c>
      <c r="E198" s="2" t="s">
        <v>11</v>
      </c>
      <c r="F198" s="9">
        <v>760</v>
      </c>
      <c r="G198" s="10">
        <v>800</v>
      </c>
      <c r="H198" s="10">
        <v>727</v>
      </c>
      <c r="I198" s="11">
        <f t="shared" si="12"/>
        <v>33</v>
      </c>
      <c r="J198" s="11">
        <f t="shared" si="13"/>
        <v>73</v>
      </c>
      <c r="K198" s="12">
        <f t="shared" si="14"/>
        <v>95.65789473684211</v>
      </c>
      <c r="L198" s="12">
        <f t="shared" si="15"/>
        <v>90.875</v>
      </c>
    </row>
    <row r="199" spans="1:12" ht="12">
      <c r="A199" s="1" t="s">
        <v>12</v>
      </c>
      <c r="B199" s="1" t="s">
        <v>4</v>
      </c>
      <c r="C199" s="8" t="s">
        <v>234</v>
      </c>
      <c r="D199" s="8" t="s">
        <v>25</v>
      </c>
      <c r="E199" s="2" t="s">
        <v>5</v>
      </c>
      <c r="F199" s="9">
        <v>1165</v>
      </c>
      <c r="G199" s="10">
        <v>1697</v>
      </c>
      <c r="H199" s="10">
        <v>912</v>
      </c>
      <c r="I199" s="11">
        <f t="shared" si="12"/>
        <v>253</v>
      </c>
      <c r="J199" s="11">
        <f t="shared" si="13"/>
        <v>785</v>
      </c>
      <c r="K199" s="12">
        <f t="shared" si="14"/>
        <v>78.28326180257511</v>
      </c>
      <c r="L199" s="12">
        <f t="shared" si="15"/>
        <v>53.741897466116676</v>
      </c>
    </row>
    <row r="200" spans="1:12" ht="12">
      <c r="A200" s="1" t="s">
        <v>12</v>
      </c>
      <c r="B200" s="1" t="s">
        <v>13</v>
      </c>
      <c r="C200" s="8" t="s">
        <v>235</v>
      </c>
      <c r="D200" s="8" t="s">
        <v>25</v>
      </c>
      <c r="E200" s="2" t="s">
        <v>15</v>
      </c>
      <c r="F200" s="9">
        <v>640</v>
      </c>
      <c r="G200" s="10">
        <v>776</v>
      </c>
      <c r="H200" s="10">
        <v>157</v>
      </c>
      <c r="I200" s="11">
        <f t="shared" si="12"/>
        <v>483</v>
      </c>
      <c r="J200" s="11">
        <f t="shared" si="13"/>
        <v>619</v>
      </c>
      <c r="K200" s="12">
        <f t="shared" si="14"/>
        <v>24.53125</v>
      </c>
      <c r="L200" s="12">
        <f t="shared" si="15"/>
        <v>20.2319587628866</v>
      </c>
    </row>
    <row r="201" spans="1:12" ht="12">
      <c r="A201" s="1" t="s">
        <v>12</v>
      </c>
      <c r="B201" s="1" t="s">
        <v>4</v>
      </c>
      <c r="C201" s="8" t="s">
        <v>236</v>
      </c>
      <c r="D201" s="8" t="s">
        <v>25</v>
      </c>
      <c r="E201" s="2" t="s">
        <v>5</v>
      </c>
      <c r="F201" s="9">
        <v>1840</v>
      </c>
      <c r="G201" s="10">
        <v>2103</v>
      </c>
      <c r="H201" s="10">
        <v>2021</v>
      </c>
      <c r="I201" s="11">
        <f t="shared" si="12"/>
        <v>-181</v>
      </c>
      <c r="J201" s="11">
        <f t="shared" si="13"/>
        <v>82</v>
      </c>
      <c r="K201" s="12">
        <f t="shared" si="14"/>
        <v>109.83695652173913</v>
      </c>
      <c r="L201" s="12">
        <f t="shared" si="15"/>
        <v>96.10080836899667</v>
      </c>
    </row>
    <row r="202" spans="1:12" ht="12">
      <c r="A202" s="1" t="s">
        <v>12</v>
      </c>
      <c r="B202" s="1" t="s">
        <v>4</v>
      </c>
      <c r="C202" s="8" t="s">
        <v>237</v>
      </c>
      <c r="D202" s="8" t="s">
        <v>26</v>
      </c>
      <c r="E202" s="2" t="s">
        <v>21</v>
      </c>
      <c r="F202" s="9">
        <v>50</v>
      </c>
      <c r="G202" s="10">
        <v>52</v>
      </c>
      <c r="H202" s="10">
        <v>51</v>
      </c>
      <c r="I202" s="11">
        <f t="shared" si="12"/>
        <v>-1</v>
      </c>
      <c r="J202" s="11">
        <f t="shared" si="13"/>
        <v>1</v>
      </c>
      <c r="K202" s="12">
        <f t="shared" si="14"/>
        <v>102</v>
      </c>
      <c r="L202" s="12">
        <f t="shared" si="15"/>
        <v>98.07692307692307</v>
      </c>
    </row>
    <row r="203" spans="1:12" ht="12">
      <c r="A203" s="1" t="s">
        <v>12</v>
      </c>
      <c r="B203" s="1" t="s">
        <v>4</v>
      </c>
      <c r="C203" s="8" t="s">
        <v>238</v>
      </c>
      <c r="D203" s="8" t="s">
        <v>25</v>
      </c>
      <c r="E203" s="3" t="s">
        <v>8</v>
      </c>
      <c r="F203" s="9">
        <v>2020</v>
      </c>
      <c r="G203" s="10">
        <v>2230</v>
      </c>
      <c r="H203" s="10">
        <v>2172</v>
      </c>
      <c r="I203" s="11">
        <f t="shared" si="12"/>
        <v>-152</v>
      </c>
      <c r="J203" s="11">
        <f t="shared" si="13"/>
        <v>58</v>
      </c>
      <c r="K203" s="12">
        <f t="shared" si="14"/>
        <v>107.52475247524754</v>
      </c>
      <c r="L203" s="12">
        <f t="shared" si="15"/>
        <v>97.39910313901345</v>
      </c>
    </row>
    <row r="204" spans="1:12" ht="12">
      <c r="A204" s="1" t="s">
        <v>12</v>
      </c>
      <c r="B204" s="1" t="s">
        <v>4</v>
      </c>
      <c r="C204" s="8" t="s">
        <v>239</v>
      </c>
      <c r="D204" s="8" t="s">
        <v>26</v>
      </c>
      <c r="E204" s="3" t="s">
        <v>17</v>
      </c>
      <c r="F204" s="9">
        <v>1620</v>
      </c>
      <c r="G204" s="10">
        <v>1785</v>
      </c>
      <c r="H204" s="10">
        <v>1731</v>
      </c>
      <c r="I204" s="11">
        <f t="shared" si="12"/>
        <v>-111</v>
      </c>
      <c r="J204" s="11">
        <f t="shared" si="13"/>
        <v>54</v>
      </c>
      <c r="K204" s="12">
        <f t="shared" si="14"/>
        <v>106.85185185185185</v>
      </c>
      <c r="L204" s="12">
        <f t="shared" si="15"/>
        <v>96.97478991596638</v>
      </c>
    </row>
    <row r="205" spans="1:12" ht="12">
      <c r="A205" s="1" t="s">
        <v>12</v>
      </c>
      <c r="B205" s="1" t="s">
        <v>4</v>
      </c>
      <c r="C205" s="8" t="s">
        <v>240</v>
      </c>
      <c r="D205" s="8" t="s">
        <v>26</v>
      </c>
      <c r="E205" s="2" t="s">
        <v>21</v>
      </c>
      <c r="F205" s="9">
        <v>590</v>
      </c>
      <c r="G205" s="10">
        <v>642</v>
      </c>
      <c r="H205" s="10">
        <v>621</v>
      </c>
      <c r="I205" s="11">
        <f t="shared" si="12"/>
        <v>-31</v>
      </c>
      <c r="J205" s="11">
        <f t="shared" si="13"/>
        <v>21</v>
      </c>
      <c r="K205" s="12">
        <f t="shared" si="14"/>
        <v>105.25423728813558</v>
      </c>
      <c r="L205" s="12">
        <f t="shared" si="15"/>
        <v>96.72897196261682</v>
      </c>
    </row>
    <row r="206" spans="1:12" ht="12">
      <c r="A206" s="1" t="s">
        <v>12</v>
      </c>
      <c r="B206" s="1" t="s">
        <v>4</v>
      </c>
      <c r="C206" s="8" t="s">
        <v>241</v>
      </c>
      <c r="D206" s="8" t="s">
        <v>26</v>
      </c>
      <c r="E206" s="2" t="s">
        <v>21</v>
      </c>
      <c r="F206" s="9">
        <v>1300</v>
      </c>
      <c r="G206" s="10">
        <v>1388</v>
      </c>
      <c r="H206" s="10">
        <v>1376</v>
      </c>
      <c r="I206" s="11">
        <f t="shared" si="12"/>
        <v>-76</v>
      </c>
      <c r="J206" s="11">
        <f t="shared" si="13"/>
        <v>12</v>
      </c>
      <c r="K206" s="12">
        <f t="shared" si="14"/>
        <v>105.84615384615385</v>
      </c>
      <c r="L206" s="12">
        <f t="shared" si="15"/>
        <v>99.13544668587896</v>
      </c>
    </row>
    <row r="207" spans="1:12" ht="12">
      <c r="A207" s="1" t="s">
        <v>12</v>
      </c>
      <c r="B207" s="1" t="s">
        <v>4</v>
      </c>
      <c r="C207" s="8" t="s">
        <v>242</v>
      </c>
      <c r="D207" s="8" t="s">
        <v>26</v>
      </c>
      <c r="E207" s="2" t="s">
        <v>21</v>
      </c>
      <c r="F207" s="9">
        <v>2153</v>
      </c>
      <c r="G207" s="10">
        <v>2323</v>
      </c>
      <c r="H207" s="10">
        <v>2266</v>
      </c>
      <c r="I207" s="11">
        <f t="shared" si="12"/>
        <v>-113</v>
      </c>
      <c r="J207" s="11">
        <f t="shared" si="13"/>
        <v>57</v>
      </c>
      <c r="K207" s="12">
        <f t="shared" si="14"/>
        <v>105.24849047840223</v>
      </c>
      <c r="L207" s="12">
        <f t="shared" si="15"/>
        <v>97.54627636676712</v>
      </c>
    </row>
    <row r="208" spans="1:12" ht="12">
      <c r="A208" s="1" t="s">
        <v>12</v>
      </c>
      <c r="B208" s="1" t="s">
        <v>4</v>
      </c>
      <c r="C208" s="8" t="s">
        <v>243</v>
      </c>
      <c r="D208" s="8" t="s">
        <v>26</v>
      </c>
      <c r="E208" s="2" t="s">
        <v>17</v>
      </c>
      <c r="F208" s="9">
        <v>3337</v>
      </c>
      <c r="G208" s="10">
        <v>3548</v>
      </c>
      <c r="H208" s="10">
        <v>3684</v>
      </c>
      <c r="I208" s="11">
        <f t="shared" si="12"/>
        <v>-347</v>
      </c>
      <c r="J208" s="11">
        <f t="shared" si="13"/>
        <v>-136</v>
      </c>
      <c r="K208" s="12">
        <f t="shared" si="14"/>
        <v>110.39856158225952</v>
      </c>
      <c r="L208" s="12">
        <f t="shared" si="15"/>
        <v>103.83314543404735</v>
      </c>
    </row>
    <row r="209" spans="1:12" ht="12">
      <c r="A209" s="1" t="s">
        <v>12</v>
      </c>
      <c r="B209" s="1" t="s">
        <v>4</v>
      </c>
      <c r="C209" s="8" t="s">
        <v>244</v>
      </c>
      <c r="D209" s="8" t="s">
        <v>26</v>
      </c>
      <c r="E209" s="2" t="s">
        <v>17</v>
      </c>
      <c r="F209" s="9">
        <v>200</v>
      </c>
      <c r="G209" s="10">
        <v>205</v>
      </c>
      <c r="H209" s="10">
        <v>195</v>
      </c>
      <c r="I209" s="11">
        <f t="shared" si="12"/>
        <v>5</v>
      </c>
      <c r="J209" s="11">
        <f t="shared" si="13"/>
        <v>10</v>
      </c>
      <c r="K209" s="12">
        <f t="shared" si="14"/>
        <v>97.5</v>
      </c>
      <c r="L209" s="12">
        <f t="shared" si="15"/>
        <v>95.1219512195122</v>
      </c>
    </row>
    <row r="210" spans="1:12" ht="12">
      <c r="A210" s="1" t="s">
        <v>12</v>
      </c>
      <c r="B210" s="1" t="s">
        <v>4</v>
      </c>
      <c r="C210" s="8" t="s">
        <v>245</v>
      </c>
      <c r="D210" s="8" t="s">
        <v>25</v>
      </c>
      <c r="E210" s="2" t="s">
        <v>10</v>
      </c>
      <c r="F210" s="9">
        <v>420</v>
      </c>
      <c r="G210" s="10">
        <v>444</v>
      </c>
      <c r="H210" s="10">
        <v>303</v>
      </c>
      <c r="I210" s="11">
        <f t="shared" si="12"/>
        <v>117</v>
      </c>
      <c r="J210" s="11">
        <f t="shared" si="13"/>
        <v>141</v>
      </c>
      <c r="K210" s="12">
        <f t="shared" si="14"/>
        <v>72.14285714285714</v>
      </c>
      <c r="L210" s="12">
        <f t="shared" si="15"/>
        <v>68.24324324324324</v>
      </c>
    </row>
    <row r="211" spans="1:12" ht="12">
      <c r="A211" s="1" t="s">
        <v>12</v>
      </c>
      <c r="B211" s="1" t="s">
        <v>4</v>
      </c>
      <c r="C211" s="8" t="s">
        <v>246</v>
      </c>
      <c r="D211" s="8" t="s">
        <v>26</v>
      </c>
      <c r="E211" s="2" t="s">
        <v>21</v>
      </c>
      <c r="F211" s="9">
        <v>1080</v>
      </c>
      <c r="G211" s="10">
        <v>1210</v>
      </c>
      <c r="H211" s="10">
        <v>1116</v>
      </c>
      <c r="I211" s="11">
        <f t="shared" si="12"/>
        <v>-36</v>
      </c>
      <c r="J211" s="11">
        <f t="shared" si="13"/>
        <v>94</v>
      </c>
      <c r="K211" s="12">
        <f t="shared" si="14"/>
        <v>103.33333333333334</v>
      </c>
      <c r="L211" s="12">
        <f t="shared" si="15"/>
        <v>92.23140495867769</v>
      </c>
    </row>
    <row r="212" spans="1:12" ht="12">
      <c r="A212" s="1" t="s">
        <v>12</v>
      </c>
      <c r="B212" s="1" t="s">
        <v>4</v>
      </c>
      <c r="C212" s="8" t="s">
        <v>247</v>
      </c>
      <c r="D212" s="8" t="s">
        <v>25</v>
      </c>
      <c r="E212" s="2" t="s">
        <v>9</v>
      </c>
      <c r="F212" s="9">
        <v>2270</v>
      </c>
      <c r="G212" s="10">
        <v>3063</v>
      </c>
      <c r="H212" s="10">
        <v>1763</v>
      </c>
      <c r="I212" s="11">
        <f t="shared" si="12"/>
        <v>507</v>
      </c>
      <c r="J212" s="11">
        <f t="shared" si="13"/>
        <v>1300</v>
      </c>
      <c r="K212" s="12">
        <f t="shared" si="14"/>
        <v>77.66519823788546</v>
      </c>
      <c r="L212" s="12">
        <f t="shared" si="15"/>
        <v>57.557949722494286</v>
      </c>
    </row>
    <row r="213" spans="1:12" ht="12">
      <c r="A213" s="1" t="s">
        <v>12</v>
      </c>
      <c r="B213" s="1" t="s">
        <v>4</v>
      </c>
      <c r="C213" s="8" t="s">
        <v>248</v>
      </c>
      <c r="D213" s="8" t="s">
        <v>25</v>
      </c>
      <c r="E213" s="2" t="s">
        <v>9</v>
      </c>
      <c r="F213" s="9">
        <v>170</v>
      </c>
      <c r="G213" s="10">
        <v>170</v>
      </c>
      <c r="H213" s="10">
        <v>147</v>
      </c>
      <c r="I213" s="11">
        <f t="shared" si="12"/>
        <v>23</v>
      </c>
      <c r="J213" s="11">
        <f t="shared" si="13"/>
        <v>23</v>
      </c>
      <c r="K213" s="12">
        <f t="shared" si="14"/>
        <v>86.47058823529412</v>
      </c>
      <c r="L213" s="12">
        <f t="shared" si="15"/>
        <v>86.47058823529412</v>
      </c>
    </row>
    <row r="214" spans="1:12" ht="12">
      <c r="A214" s="1" t="s">
        <v>12</v>
      </c>
      <c r="B214" s="1" t="s">
        <v>4</v>
      </c>
      <c r="C214" s="8" t="s">
        <v>249</v>
      </c>
      <c r="D214" s="8" t="s">
        <v>25</v>
      </c>
      <c r="E214" s="2" t="s">
        <v>8</v>
      </c>
      <c r="F214" s="9">
        <v>3150</v>
      </c>
      <c r="G214" s="10">
        <v>3452</v>
      </c>
      <c r="H214" s="10">
        <v>3295</v>
      </c>
      <c r="I214" s="11">
        <f t="shared" si="12"/>
        <v>-145</v>
      </c>
      <c r="J214" s="11">
        <f t="shared" si="13"/>
        <v>157</v>
      </c>
      <c r="K214" s="12">
        <f t="shared" si="14"/>
        <v>104.60317460317461</v>
      </c>
      <c r="L214" s="12">
        <f t="shared" si="15"/>
        <v>95.45191193511008</v>
      </c>
    </row>
    <row r="215" spans="1:12" ht="12">
      <c r="A215" s="1" t="s">
        <v>12</v>
      </c>
      <c r="B215" s="1" t="s">
        <v>13</v>
      </c>
      <c r="C215" s="8" t="s">
        <v>250</v>
      </c>
      <c r="D215" s="8" t="s">
        <v>25</v>
      </c>
      <c r="E215" s="2" t="s">
        <v>10</v>
      </c>
      <c r="F215" s="9">
        <v>2280</v>
      </c>
      <c r="G215" s="10">
        <v>2474</v>
      </c>
      <c r="H215" s="10">
        <v>1218</v>
      </c>
      <c r="I215" s="11">
        <f t="shared" si="12"/>
        <v>1062</v>
      </c>
      <c r="J215" s="11">
        <f t="shared" si="13"/>
        <v>1256</v>
      </c>
      <c r="K215" s="12">
        <f t="shared" si="14"/>
        <v>53.421052631578945</v>
      </c>
      <c r="L215" s="12">
        <f t="shared" si="15"/>
        <v>49.232012934519</v>
      </c>
    </row>
    <row r="216" spans="1:12" ht="12">
      <c r="A216" s="1" t="s">
        <v>12</v>
      </c>
      <c r="B216" s="1" t="s">
        <v>4</v>
      </c>
      <c r="C216" s="8" t="s">
        <v>251</v>
      </c>
      <c r="D216" s="8" t="s">
        <v>26</v>
      </c>
      <c r="E216" s="2" t="s">
        <v>17</v>
      </c>
      <c r="F216" s="9">
        <v>2470</v>
      </c>
      <c r="G216" s="10">
        <v>2612</v>
      </c>
      <c r="H216" s="10">
        <v>2656</v>
      </c>
      <c r="I216" s="11">
        <f t="shared" si="12"/>
        <v>-186</v>
      </c>
      <c r="J216" s="11">
        <f t="shared" si="13"/>
        <v>-44</v>
      </c>
      <c r="K216" s="12">
        <f t="shared" si="14"/>
        <v>107.53036437246963</v>
      </c>
      <c r="L216" s="12">
        <f t="shared" si="15"/>
        <v>101.68453292496172</v>
      </c>
    </row>
    <row r="217" spans="1:12" ht="12">
      <c r="A217" s="1" t="s">
        <v>12</v>
      </c>
      <c r="B217" s="1" t="s">
        <v>4</v>
      </c>
      <c r="C217" s="8" t="s">
        <v>252</v>
      </c>
      <c r="D217" s="8" t="s">
        <v>25</v>
      </c>
      <c r="E217" s="2" t="s">
        <v>8</v>
      </c>
      <c r="F217" s="9">
        <v>1445</v>
      </c>
      <c r="G217" s="10">
        <v>1575</v>
      </c>
      <c r="H217" s="10">
        <v>1499</v>
      </c>
      <c r="I217" s="11">
        <f t="shared" si="12"/>
        <v>-54</v>
      </c>
      <c r="J217" s="11">
        <f t="shared" si="13"/>
        <v>76</v>
      </c>
      <c r="K217" s="12">
        <f t="shared" si="14"/>
        <v>103.73702422145328</v>
      </c>
      <c r="L217" s="12">
        <f t="shared" si="15"/>
        <v>95.17460317460318</v>
      </c>
    </row>
    <row r="218" spans="1:12" ht="12">
      <c r="A218" s="10"/>
      <c r="B218" s="9"/>
      <c r="C218" s="9"/>
      <c r="D218" s="9"/>
      <c r="E218" s="9"/>
      <c r="F218" s="9">
        <v>365033</v>
      </c>
      <c r="G218" s="10">
        <v>411561</v>
      </c>
      <c r="H218" s="10">
        <v>363425</v>
      </c>
      <c r="I218" s="11">
        <f t="shared" si="12"/>
        <v>1608</v>
      </c>
      <c r="J218" s="11">
        <f t="shared" si="13"/>
        <v>48136</v>
      </c>
      <c r="K218" s="12">
        <f t="shared" si="14"/>
        <v>99.55949188155591</v>
      </c>
      <c r="L218" s="12">
        <f t="shared" si="15"/>
        <v>88.30404241412573</v>
      </c>
    </row>
  </sheetData>
  <mergeCells count="3">
    <mergeCell ref="K2:L2"/>
    <mergeCell ref="A1:K1"/>
    <mergeCell ref="I2:J2"/>
  </mergeCells>
  <printOptions horizontalCentered="1"/>
  <pageMargins left="0.2" right="0.2" top="0.33" bottom="0.21" header="0.19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9"/>
  <sheetViews>
    <sheetView workbookViewId="0" topLeftCell="A1">
      <selection activeCell="H11" sqref="H11"/>
    </sheetView>
  </sheetViews>
  <sheetFormatPr defaultColWidth="8.88671875" defaultRowHeight="13.5"/>
  <cols>
    <col min="1" max="4" width="9.21484375" style="34" customWidth="1"/>
    <col min="5" max="5" width="9.21484375" style="35" customWidth="1"/>
    <col min="6" max="12" width="9.21484375" style="34" customWidth="1"/>
    <col min="13" max="16384" width="8.88671875" style="34" customWidth="1"/>
  </cols>
  <sheetData>
    <row r="1" spans="1:12" ht="18" customHeight="1">
      <c r="A1" s="37" t="s">
        <v>471</v>
      </c>
      <c r="B1" s="37" t="s">
        <v>472</v>
      </c>
      <c r="C1" s="37" t="s">
        <v>473</v>
      </c>
      <c r="D1" s="37" t="s">
        <v>474</v>
      </c>
      <c r="E1" s="48" t="s">
        <v>475</v>
      </c>
      <c r="F1" s="36" t="s">
        <v>491</v>
      </c>
      <c r="G1" s="37" t="s">
        <v>467</v>
      </c>
      <c r="H1" s="37" t="s">
        <v>468</v>
      </c>
      <c r="I1" s="162" t="s">
        <v>484</v>
      </c>
      <c r="J1" s="162"/>
      <c r="K1" s="162" t="s">
        <v>466</v>
      </c>
      <c r="L1" s="162"/>
    </row>
    <row r="2" spans="1:12" s="38" customFormat="1" ht="12.75">
      <c r="A2" s="37" t="s">
        <v>471</v>
      </c>
      <c r="B2" s="37" t="s">
        <v>472</v>
      </c>
      <c r="C2" s="37" t="s">
        <v>473</v>
      </c>
      <c r="D2" s="37" t="s">
        <v>474</v>
      </c>
      <c r="E2" s="48" t="s">
        <v>475</v>
      </c>
      <c r="F2" s="36" t="s">
        <v>491</v>
      </c>
      <c r="G2" s="37" t="s">
        <v>467</v>
      </c>
      <c r="H2" s="37" t="s">
        <v>468</v>
      </c>
      <c r="I2" s="37" t="s">
        <v>485</v>
      </c>
      <c r="J2" s="37" t="s">
        <v>486</v>
      </c>
      <c r="K2" s="36" t="s">
        <v>469</v>
      </c>
      <c r="L2" s="36" t="s">
        <v>470</v>
      </c>
    </row>
    <row r="3" spans="1:14" ht="19.5" customHeight="1">
      <c r="A3" s="45" t="s">
        <v>12</v>
      </c>
      <c r="B3" s="45" t="s">
        <v>4</v>
      </c>
      <c r="C3" s="45" t="s">
        <v>25</v>
      </c>
      <c r="D3" s="45" t="s">
        <v>7</v>
      </c>
      <c r="E3" s="39" t="s">
        <v>298</v>
      </c>
      <c r="F3" s="40">
        <v>370</v>
      </c>
      <c r="G3" s="41">
        <v>400</v>
      </c>
      <c r="H3" s="41">
        <v>345</v>
      </c>
      <c r="I3" s="41">
        <f>H3-F3</f>
        <v>-25</v>
      </c>
      <c r="J3" s="41">
        <f>H3-G3</f>
        <v>-55</v>
      </c>
      <c r="K3" s="46">
        <f>H3/F3*100</f>
        <v>93.24324324324324</v>
      </c>
      <c r="L3" s="46">
        <f>H3/G3*100</f>
        <v>86.25</v>
      </c>
      <c r="M3" s="34">
        <f>COUNTIF(K3:K218,"&lt;50")</f>
        <v>4</v>
      </c>
      <c r="N3" s="34">
        <f>COUNTIF(L3:L218,"&lt;50")</f>
        <v>11</v>
      </c>
    </row>
    <row r="4" spans="1:12" ht="19.5" customHeight="1">
      <c r="A4" s="45" t="s">
        <v>12</v>
      </c>
      <c r="B4" s="45" t="s">
        <v>4</v>
      </c>
      <c r="C4" s="45" t="s">
        <v>25</v>
      </c>
      <c r="D4" s="45" t="s">
        <v>11</v>
      </c>
      <c r="E4" s="39" t="s">
        <v>298</v>
      </c>
      <c r="F4" s="40">
        <v>330</v>
      </c>
      <c r="G4" s="41">
        <v>348</v>
      </c>
      <c r="H4" s="41">
        <v>192</v>
      </c>
      <c r="I4" s="41">
        <f aca="true" t="shared" si="0" ref="I4:I67">H4-F4</f>
        <v>-138</v>
      </c>
      <c r="J4" s="41">
        <f aca="true" t="shared" si="1" ref="J4:J67">H4-G4</f>
        <v>-156</v>
      </c>
      <c r="K4" s="46">
        <f aca="true" t="shared" si="2" ref="K4:K67">H4/F4*100</f>
        <v>58.18181818181818</v>
      </c>
      <c r="L4" s="46">
        <f aca="true" t="shared" si="3" ref="L4:L67">H4/G4*100</f>
        <v>55.172413793103445</v>
      </c>
    </row>
    <row r="5" spans="1:12" ht="19.5" customHeight="1">
      <c r="A5" s="45" t="s">
        <v>12</v>
      </c>
      <c r="B5" s="45" t="s">
        <v>4</v>
      </c>
      <c r="C5" s="45" t="s">
        <v>26</v>
      </c>
      <c r="D5" s="45" t="s">
        <v>18</v>
      </c>
      <c r="E5" s="39" t="s">
        <v>299</v>
      </c>
      <c r="F5" s="40">
        <v>60</v>
      </c>
      <c r="G5" s="41">
        <v>62</v>
      </c>
      <c r="H5" s="41">
        <v>60</v>
      </c>
      <c r="I5" s="41">
        <f t="shared" si="0"/>
        <v>0</v>
      </c>
      <c r="J5" s="41">
        <f t="shared" si="1"/>
        <v>-2</v>
      </c>
      <c r="K5" s="46">
        <f t="shared" si="2"/>
        <v>100</v>
      </c>
      <c r="L5" s="46">
        <f t="shared" si="3"/>
        <v>96.7741935483871</v>
      </c>
    </row>
    <row r="6" spans="1:12" ht="19.5" customHeight="1">
      <c r="A6" s="45" t="s">
        <v>12</v>
      </c>
      <c r="B6" s="45" t="s">
        <v>4</v>
      </c>
      <c r="C6" s="45" t="s">
        <v>26</v>
      </c>
      <c r="D6" s="45" t="s">
        <v>17</v>
      </c>
      <c r="E6" s="39" t="s">
        <v>300</v>
      </c>
      <c r="F6" s="40">
        <v>1795</v>
      </c>
      <c r="G6" s="41">
        <v>1927</v>
      </c>
      <c r="H6" s="41">
        <v>1856</v>
      </c>
      <c r="I6" s="41">
        <f t="shared" si="0"/>
        <v>61</v>
      </c>
      <c r="J6" s="41">
        <f t="shared" si="1"/>
        <v>-71</v>
      </c>
      <c r="K6" s="46">
        <f t="shared" si="2"/>
        <v>103.3983286908078</v>
      </c>
      <c r="L6" s="46">
        <f t="shared" si="3"/>
        <v>96.31551634665283</v>
      </c>
    </row>
    <row r="7" spans="1:12" ht="19.5" customHeight="1">
      <c r="A7" s="45" t="s">
        <v>12</v>
      </c>
      <c r="B7" s="45" t="s">
        <v>4</v>
      </c>
      <c r="C7" s="45" t="s">
        <v>26</v>
      </c>
      <c r="D7" s="45" t="s">
        <v>17</v>
      </c>
      <c r="E7" s="39" t="s">
        <v>301</v>
      </c>
      <c r="F7" s="40">
        <v>200</v>
      </c>
      <c r="G7" s="41">
        <v>215</v>
      </c>
      <c r="H7" s="41">
        <v>208</v>
      </c>
      <c r="I7" s="41">
        <f t="shared" si="0"/>
        <v>8</v>
      </c>
      <c r="J7" s="41">
        <f t="shared" si="1"/>
        <v>-7</v>
      </c>
      <c r="K7" s="46">
        <f t="shared" si="2"/>
        <v>104</v>
      </c>
      <c r="L7" s="46">
        <f t="shared" si="3"/>
        <v>96.74418604651163</v>
      </c>
    </row>
    <row r="8" spans="1:12" ht="19.5" customHeight="1">
      <c r="A8" s="45" t="s">
        <v>12</v>
      </c>
      <c r="B8" s="45" t="s">
        <v>4</v>
      </c>
      <c r="C8" s="45" t="s">
        <v>26</v>
      </c>
      <c r="D8" s="45" t="s">
        <v>21</v>
      </c>
      <c r="E8" s="39" t="s">
        <v>302</v>
      </c>
      <c r="F8" s="40">
        <v>1690</v>
      </c>
      <c r="G8" s="41">
        <v>1923</v>
      </c>
      <c r="H8" s="41">
        <v>1860</v>
      </c>
      <c r="I8" s="41">
        <f t="shared" si="0"/>
        <v>170</v>
      </c>
      <c r="J8" s="41">
        <f t="shared" si="1"/>
        <v>-63</v>
      </c>
      <c r="K8" s="46">
        <f t="shared" si="2"/>
        <v>110.05917159763314</v>
      </c>
      <c r="L8" s="46">
        <f t="shared" si="3"/>
        <v>96.72386895475819</v>
      </c>
    </row>
    <row r="9" spans="1:12" ht="19.5" customHeight="1">
      <c r="A9" s="45" t="s">
        <v>3</v>
      </c>
      <c r="B9" s="45" t="s">
        <v>4</v>
      </c>
      <c r="C9" s="45" t="s">
        <v>25</v>
      </c>
      <c r="D9" s="45" t="s">
        <v>5</v>
      </c>
      <c r="E9" s="39" t="s">
        <v>253</v>
      </c>
      <c r="F9" s="40">
        <v>1760</v>
      </c>
      <c r="G9" s="41">
        <v>1939</v>
      </c>
      <c r="H9" s="41">
        <v>1784</v>
      </c>
      <c r="I9" s="41">
        <f t="shared" si="0"/>
        <v>24</v>
      </c>
      <c r="J9" s="41">
        <f t="shared" si="1"/>
        <v>-155</v>
      </c>
      <c r="K9" s="46">
        <f t="shared" si="2"/>
        <v>101.36363636363637</v>
      </c>
      <c r="L9" s="46">
        <f t="shared" si="3"/>
        <v>92.0061887570913</v>
      </c>
    </row>
    <row r="10" spans="1:12" ht="19.5" customHeight="1">
      <c r="A10" s="45" t="s">
        <v>3</v>
      </c>
      <c r="B10" s="45" t="s">
        <v>4</v>
      </c>
      <c r="C10" s="45" t="s">
        <v>25</v>
      </c>
      <c r="D10" s="45" t="s">
        <v>5</v>
      </c>
      <c r="E10" s="39" t="s">
        <v>254</v>
      </c>
      <c r="F10" s="40">
        <v>3470</v>
      </c>
      <c r="G10" s="41">
        <v>3770</v>
      </c>
      <c r="H10" s="41">
        <v>3649</v>
      </c>
      <c r="I10" s="41">
        <f t="shared" si="0"/>
        <v>179</v>
      </c>
      <c r="J10" s="41">
        <f t="shared" si="1"/>
        <v>-121</v>
      </c>
      <c r="K10" s="46">
        <f t="shared" si="2"/>
        <v>105.15850144092218</v>
      </c>
      <c r="L10" s="46">
        <f t="shared" si="3"/>
        <v>96.79045092838197</v>
      </c>
    </row>
    <row r="11" spans="1:12" ht="19.5" customHeight="1">
      <c r="A11" s="45" t="s">
        <v>12</v>
      </c>
      <c r="B11" s="45" t="s">
        <v>4</v>
      </c>
      <c r="C11" s="45" t="s">
        <v>26</v>
      </c>
      <c r="D11" s="45" t="s">
        <v>17</v>
      </c>
      <c r="E11" s="39" t="s">
        <v>303</v>
      </c>
      <c r="F11" s="40">
        <v>3030</v>
      </c>
      <c r="G11" s="41">
        <v>3310</v>
      </c>
      <c r="H11" s="41">
        <v>3245</v>
      </c>
      <c r="I11" s="41">
        <f t="shared" si="0"/>
        <v>215</v>
      </c>
      <c r="J11" s="41">
        <f t="shared" si="1"/>
        <v>-65</v>
      </c>
      <c r="K11" s="46">
        <f t="shared" si="2"/>
        <v>107.09570957095708</v>
      </c>
      <c r="L11" s="46">
        <f t="shared" si="3"/>
        <v>98.03625377643505</v>
      </c>
    </row>
    <row r="12" spans="1:12" ht="19.5" customHeight="1">
      <c r="A12" s="45" t="s">
        <v>12</v>
      </c>
      <c r="B12" s="45" t="s">
        <v>4</v>
      </c>
      <c r="C12" s="45" t="s">
        <v>25</v>
      </c>
      <c r="D12" s="45" t="s">
        <v>20</v>
      </c>
      <c r="E12" s="39" t="s">
        <v>303</v>
      </c>
      <c r="F12" s="40">
        <v>1760</v>
      </c>
      <c r="G12" s="41">
        <v>1921</v>
      </c>
      <c r="H12" s="41">
        <v>1870</v>
      </c>
      <c r="I12" s="41">
        <f t="shared" si="0"/>
        <v>110</v>
      </c>
      <c r="J12" s="41">
        <f t="shared" si="1"/>
        <v>-51</v>
      </c>
      <c r="K12" s="46">
        <f t="shared" si="2"/>
        <v>106.25</v>
      </c>
      <c r="L12" s="46">
        <f t="shared" si="3"/>
        <v>97.34513274336283</v>
      </c>
    </row>
    <row r="13" spans="1:12" ht="19.5" customHeight="1">
      <c r="A13" s="45" t="s">
        <v>12</v>
      </c>
      <c r="B13" s="45" t="s">
        <v>4</v>
      </c>
      <c r="C13" s="45" t="s">
        <v>25</v>
      </c>
      <c r="D13" s="45" t="s">
        <v>8</v>
      </c>
      <c r="E13" s="39" t="s">
        <v>304</v>
      </c>
      <c r="F13" s="40">
        <v>1920</v>
      </c>
      <c r="G13" s="41">
        <v>2098</v>
      </c>
      <c r="H13" s="41">
        <v>1991</v>
      </c>
      <c r="I13" s="41">
        <f t="shared" si="0"/>
        <v>71</v>
      </c>
      <c r="J13" s="41">
        <f t="shared" si="1"/>
        <v>-107</v>
      </c>
      <c r="K13" s="46">
        <f t="shared" si="2"/>
        <v>103.69791666666666</v>
      </c>
      <c r="L13" s="46">
        <f t="shared" si="3"/>
        <v>94.89990467111534</v>
      </c>
    </row>
    <row r="14" spans="1:12" ht="19.5" customHeight="1">
      <c r="A14" s="45" t="s">
        <v>12</v>
      </c>
      <c r="B14" s="45" t="s">
        <v>4</v>
      </c>
      <c r="C14" s="45" t="s">
        <v>26</v>
      </c>
      <c r="D14" s="45" t="s">
        <v>21</v>
      </c>
      <c r="E14" s="39" t="s">
        <v>305</v>
      </c>
      <c r="F14" s="40">
        <v>3209</v>
      </c>
      <c r="G14" s="41">
        <v>3478</v>
      </c>
      <c r="H14" s="41">
        <v>3404</v>
      </c>
      <c r="I14" s="41">
        <f t="shared" si="0"/>
        <v>195</v>
      </c>
      <c r="J14" s="41">
        <f t="shared" si="1"/>
        <v>-74</v>
      </c>
      <c r="K14" s="46">
        <f t="shared" si="2"/>
        <v>106.0766593954503</v>
      </c>
      <c r="L14" s="46">
        <f t="shared" si="3"/>
        <v>97.87234042553192</v>
      </c>
    </row>
    <row r="15" spans="1:12" ht="19.5" customHeight="1">
      <c r="A15" s="45" t="s">
        <v>12</v>
      </c>
      <c r="B15" s="45" t="s">
        <v>4</v>
      </c>
      <c r="C15" s="45" t="s">
        <v>25</v>
      </c>
      <c r="D15" s="45" t="s">
        <v>7</v>
      </c>
      <c r="E15" s="39" t="s">
        <v>306</v>
      </c>
      <c r="F15" s="40">
        <v>3600</v>
      </c>
      <c r="G15" s="41">
        <v>4053</v>
      </c>
      <c r="H15" s="41">
        <v>3338</v>
      </c>
      <c r="I15" s="41">
        <f t="shared" si="0"/>
        <v>-262</v>
      </c>
      <c r="J15" s="41">
        <f t="shared" si="1"/>
        <v>-715</v>
      </c>
      <c r="K15" s="46">
        <f t="shared" si="2"/>
        <v>92.72222222222221</v>
      </c>
      <c r="L15" s="46">
        <f t="shared" si="3"/>
        <v>82.35874660745127</v>
      </c>
    </row>
    <row r="16" spans="1:12" ht="19.5" customHeight="1">
      <c r="A16" s="45" t="s">
        <v>12</v>
      </c>
      <c r="B16" s="45" t="s">
        <v>4</v>
      </c>
      <c r="C16" s="45" t="s">
        <v>25</v>
      </c>
      <c r="D16" s="45" t="s">
        <v>5</v>
      </c>
      <c r="E16" s="39" t="s">
        <v>307</v>
      </c>
      <c r="F16" s="40">
        <v>900</v>
      </c>
      <c r="G16" s="41">
        <v>954</v>
      </c>
      <c r="H16" s="41">
        <v>602</v>
      </c>
      <c r="I16" s="41">
        <f t="shared" si="0"/>
        <v>-298</v>
      </c>
      <c r="J16" s="41">
        <f t="shared" si="1"/>
        <v>-352</v>
      </c>
      <c r="K16" s="46">
        <f t="shared" si="2"/>
        <v>66.88888888888889</v>
      </c>
      <c r="L16" s="46">
        <f t="shared" si="3"/>
        <v>63.102725366876314</v>
      </c>
    </row>
    <row r="17" spans="1:12" ht="19.5" customHeight="1">
      <c r="A17" s="45" t="s">
        <v>3</v>
      </c>
      <c r="B17" s="45" t="s">
        <v>4</v>
      </c>
      <c r="C17" s="45" t="s">
        <v>25</v>
      </c>
      <c r="D17" s="45" t="s">
        <v>6</v>
      </c>
      <c r="E17" s="39" t="s">
        <v>255</v>
      </c>
      <c r="F17" s="40">
        <v>4465</v>
      </c>
      <c r="G17" s="41">
        <v>4853</v>
      </c>
      <c r="H17" s="41">
        <v>4711</v>
      </c>
      <c r="I17" s="41">
        <f t="shared" si="0"/>
        <v>246</v>
      </c>
      <c r="J17" s="41">
        <f t="shared" si="1"/>
        <v>-142</v>
      </c>
      <c r="K17" s="46">
        <f t="shared" si="2"/>
        <v>105.50951847704366</v>
      </c>
      <c r="L17" s="46">
        <f t="shared" si="3"/>
        <v>97.07397486091077</v>
      </c>
    </row>
    <row r="18" spans="1:12" ht="19.5" customHeight="1">
      <c r="A18" s="45" t="s">
        <v>12</v>
      </c>
      <c r="B18" s="45" t="s">
        <v>4</v>
      </c>
      <c r="C18" s="45" t="s">
        <v>25</v>
      </c>
      <c r="D18" s="45" t="s">
        <v>11</v>
      </c>
      <c r="E18" s="39" t="s">
        <v>459</v>
      </c>
      <c r="F18" s="40">
        <v>125</v>
      </c>
      <c r="G18" s="41">
        <v>133</v>
      </c>
      <c r="H18" s="41">
        <v>109</v>
      </c>
      <c r="I18" s="41">
        <f t="shared" si="0"/>
        <v>-16</v>
      </c>
      <c r="J18" s="41">
        <f t="shared" si="1"/>
        <v>-24</v>
      </c>
      <c r="K18" s="46">
        <f t="shared" si="2"/>
        <v>87.2</v>
      </c>
      <c r="L18" s="46">
        <f t="shared" si="3"/>
        <v>81.95488721804512</v>
      </c>
    </row>
    <row r="19" spans="1:12" ht="19.5" customHeight="1">
      <c r="A19" s="45" t="s">
        <v>3</v>
      </c>
      <c r="B19" s="45" t="s">
        <v>4</v>
      </c>
      <c r="C19" s="45" t="s">
        <v>25</v>
      </c>
      <c r="D19" s="45" t="s">
        <v>7</v>
      </c>
      <c r="E19" s="39" t="s">
        <v>256</v>
      </c>
      <c r="F19" s="40">
        <v>3655</v>
      </c>
      <c r="G19" s="41">
        <v>3950</v>
      </c>
      <c r="H19" s="41">
        <v>3717</v>
      </c>
      <c r="I19" s="41">
        <f t="shared" si="0"/>
        <v>62</v>
      </c>
      <c r="J19" s="41">
        <f t="shared" si="1"/>
        <v>-233</v>
      </c>
      <c r="K19" s="46">
        <f t="shared" si="2"/>
        <v>101.69630642954857</v>
      </c>
      <c r="L19" s="46">
        <f t="shared" si="3"/>
        <v>94.10126582278481</v>
      </c>
    </row>
    <row r="20" spans="1:12" ht="19.5" customHeight="1">
      <c r="A20" s="45" t="s">
        <v>12</v>
      </c>
      <c r="B20" s="45" t="s">
        <v>4</v>
      </c>
      <c r="C20" s="45" t="s">
        <v>25</v>
      </c>
      <c r="D20" s="45" t="s">
        <v>16</v>
      </c>
      <c r="E20" s="39" t="s">
        <v>309</v>
      </c>
      <c r="F20" s="40">
        <v>3120</v>
      </c>
      <c r="G20" s="41">
        <v>3437</v>
      </c>
      <c r="H20" s="41">
        <v>3380</v>
      </c>
      <c r="I20" s="41">
        <f t="shared" si="0"/>
        <v>260</v>
      </c>
      <c r="J20" s="41">
        <f t="shared" si="1"/>
        <v>-57</v>
      </c>
      <c r="K20" s="46">
        <f t="shared" si="2"/>
        <v>108.33333333333333</v>
      </c>
      <c r="L20" s="46">
        <f t="shared" si="3"/>
        <v>98.34157695664824</v>
      </c>
    </row>
    <row r="21" spans="1:12" ht="19.5" customHeight="1">
      <c r="A21" s="45" t="s">
        <v>12</v>
      </c>
      <c r="B21" s="45" t="s">
        <v>13</v>
      </c>
      <c r="C21" s="45" t="s">
        <v>25</v>
      </c>
      <c r="D21" s="45" t="s">
        <v>11</v>
      </c>
      <c r="E21" s="39" t="s">
        <v>310</v>
      </c>
      <c r="F21" s="40">
        <v>1510</v>
      </c>
      <c r="G21" s="41">
        <v>1630</v>
      </c>
      <c r="H21" s="41">
        <v>1283</v>
      </c>
      <c r="I21" s="41">
        <f t="shared" si="0"/>
        <v>-227</v>
      </c>
      <c r="J21" s="41">
        <f t="shared" si="1"/>
        <v>-347</v>
      </c>
      <c r="K21" s="46">
        <f t="shared" si="2"/>
        <v>84.96688741721854</v>
      </c>
      <c r="L21" s="46">
        <f t="shared" si="3"/>
        <v>78.71165644171779</v>
      </c>
    </row>
    <row r="22" spans="1:12" ht="19.5" customHeight="1">
      <c r="A22" s="45" t="s">
        <v>12</v>
      </c>
      <c r="B22" s="45" t="s">
        <v>4</v>
      </c>
      <c r="C22" s="45" t="s">
        <v>26</v>
      </c>
      <c r="D22" s="45" t="s">
        <v>21</v>
      </c>
      <c r="E22" s="39" t="s">
        <v>476</v>
      </c>
      <c r="F22" s="40">
        <v>2020</v>
      </c>
      <c r="G22" s="41">
        <v>2191</v>
      </c>
      <c r="H22" s="41">
        <v>2120</v>
      </c>
      <c r="I22" s="41">
        <f t="shared" si="0"/>
        <v>100</v>
      </c>
      <c r="J22" s="41">
        <f t="shared" si="1"/>
        <v>-71</v>
      </c>
      <c r="K22" s="46">
        <f t="shared" si="2"/>
        <v>104.95049504950495</v>
      </c>
      <c r="L22" s="46">
        <f t="shared" si="3"/>
        <v>96.7594705613875</v>
      </c>
    </row>
    <row r="23" spans="1:12" ht="19.5" customHeight="1">
      <c r="A23" s="45" t="s">
        <v>3</v>
      </c>
      <c r="B23" s="45" t="s">
        <v>73</v>
      </c>
      <c r="C23" s="45" t="s">
        <v>26</v>
      </c>
      <c r="D23" s="45" t="s">
        <v>21</v>
      </c>
      <c r="E23" s="39" t="s">
        <v>279</v>
      </c>
      <c r="F23" s="40">
        <v>470</v>
      </c>
      <c r="G23" s="41">
        <v>494</v>
      </c>
      <c r="H23" s="41">
        <v>490</v>
      </c>
      <c r="I23" s="41">
        <f t="shared" si="0"/>
        <v>20</v>
      </c>
      <c r="J23" s="41">
        <f t="shared" si="1"/>
        <v>-4</v>
      </c>
      <c r="K23" s="46">
        <f t="shared" si="2"/>
        <v>104.25531914893618</v>
      </c>
      <c r="L23" s="46">
        <f t="shared" si="3"/>
        <v>99.19028340080972</v>
      </c>
    </row>
    <row r="24" spans="1:12" ht="19.5" customHeight="1">
      <c r="A24" s="45" t="s">
        <v>3</v>
      </c>
      <c r="B24" s="45" t="s">
        <v>73</v>
      </c>
      <c r="C24" s="45" t="s">
        <v>26</v>
      </c>
      <c r="D24" s="45" t="s">
        <v>18</v>
      </c>
      <c r="E24" s="39" t="s">
        <v>279</v>
      </c>
      <c r="F24" s="40">
        <v>500</v>
      </c>
      <c r="G24" s="41">
        <v>510</v>
      </c>
      <c r="H24" s="41">
        <v>510</v>
      </c>
      <c r="I24" s="41">
        <f t="shared" si="0"/>
        <v>10</v>
      </c>
      <c r="J24" s="41">
        <f t="shared" si="1"/>
        <v>0</v>
      </c>
      <c r="K24" s="46">
        <f t="shared" si="2"/>
        <v>102</v>
      </c>
      <c r="L24" s="46">
        <f t="shared" si="3"/>
        <v>100</v>
      </c>
    </row>
    <row r="25" spans="1:12" ht="19.5" customHeight="1">
      <c r="A25" s="45" t="s">
        <v>12</v>
      </c>
      <c r="B25" s="45" t="s">
        <v>4</v>
      </c>
      <c r="C25" s="45" t="s">
        <v>25</v>
      </c>
      <c r="D25" s="45" t="s">
        <v>11</v>
      </c>
      <c r="E25" s="39" t="s">
        <v>312</v>
      </c>
      <c r="F25" s="40">
        <v>1374</v>
      </c>
      <c r="G25" s="41">
        <v>1559</v>
      </c>
      <c r="H25" s="41">
        <v>1150</v>
      </c>
      <c r="I25" s="41">
        <f t="shared" si="0"/>
        <v>-224</v>
      </c>
      <c r="J25" s="41">
        <f t="shared" si="1"/>
        <v>-409</v>
      </c>
      <c r="K25" s="46">
        <f t="shared" si="2"/>
        <v>83.69723435225619</v>
      </c>
      <c r="L25" s="46">
        <f t="shared" si="3"/>
        <v>73.76523412443873</v>
      </c>
    </row>
    <row r="26" spans="1:12" ht="19.5" customHeight="1">
      <c r="A26" s="45" t="s">
        <v>12</v>
      </c>
      <c r="B26" s="45" t="s">
        <v>4</v>
      </c>
      <c r="C26" s="45" t="s">
        <v>25</v>
      </c>
      <c r="D26" s="45" t="s">
        <v>11</v>
      </c>
      <c r="E26" s="39" t="s">
        <v>313</v>
      </c>
      <c r="F26" s="40">
        <v>1500</v>
      </c>
      <c r="G26" s="41">
        <v>1441</v>
      </c>
      <c r="H26" s="41">
        <v>1654</v>
      </c>
      <c r="I26" s="41">
        <f t="shared" si="0"/>
        <v>154</v>
      </c>
      <c r="J26" s="41">
        <f t="shared" si="1"/>
        <v>213</v>
      </c>
      <c r="K26" s="46">
        <f t="shared" si="2"/>
        <v>110.26666666666667</v>
      </c>
      <c r="L26" s="46">
        <f t="shared" si="3"/>
        <v>114.78140180430256</v>
      </c>
    </row>
    <row r="27" spans="1:12" ht="19.5" customHeight="1">
      <c r="A27" s="45" t="s">
        <v>12</v>
      </c>
      <c r="B27" s="45" t="s">
        <v>4</v>
      </c>
      <c r="C27" s="45" t="s">
        <v>26</v>
      </c>
      <c r="D27" s="45" t="s">
        <v>21</v>
      </c>
      <c r="E27" s="39" t="s">
        <v>314</v>
      </c>
      <c r="F27" s="40">
        <v>2750</v>
      </c>
      <c r="G27" s="41">
        <v>2993</v>
      </c>
      <c r="H27" s="41">
        <v>2907</v>
      </c>
      <c r="I27" s="41">
        <f t="shared" si="0"/>
        <v>157</v>
      </c>
      <c r="J27" s="41">
        <f t="shared" si="1"/>
        <v>-86</v>
      </c>
      <c r="K27" s="46">
        <f t="shared" si="2"/>
        <v>105.7090909090909</v>
      </c>
      <c r="L27" s="46">
        <f t="shared" si="3"/>
        <v>97.12662880053458</v>
      </c>
    </row>
    <row r="28" spans="1:12" ht="19.5" customHeight="1">
      <c r="A28" s="45" t="s">
        <v>12</v>
      </c>
      <c r="B28" s="45" t="s">
        <v>4</v>
      </c>
      <c r="C28" s="45" t="s">
        <v>26</v>
      </c>
      <c r="D28" s="45" t="s">
        <v>17</v>
      </c>
      <c r="E28" s="39" t="s">
        <v>314</v>
      </c>
      <c r="F28" s="40">
        <v>2725</v>
      </c>
      <c r="G28" s="41">
        <v>2960</v>
      </c>
      <c r="H28" s="41">
        <v>2979</v>
      </c>
      <c r="I28" s="41">
        <f t="shared" si="0"/>
        <v>254</v>
      </c>
      <c r="J28" s="41">
        <f t="shared" si="1"/>
        <v>19</v>
      </c>
      <c r="K28" s="46">
        <f t="shared" si="2"/>
        <v>109.3211009174312</v>
      </c>
      <c r="L28" s="46">
        <f t="shared" si="3"/>
        <v>100.6418918918919</v>
      </c>
    </row>
    <row r="29" spans="1:12" ht="19.5" customHeight="1">
      <c r="A29" s="45" t="s">
        <v>12</v>
      </c>
      <c r="B29" s="45" t="s">
        <v>4</v>
      </c>
      <c r="C29" s="45" t="s">
        <v>25</v>
      </c>
      <c r="D29" s="45" t="s">
        <v>6</v>
      </c>
      <c r="E29" s="39" t="s">
        <v>315</v>
      </c>
      <c r="F29" s="40">
        <v>5000</v>
      </c>
      <c r="G29" s="41">
        <v>5511</v>
      </c>
      <c r="H29" s="41">
        <v>5354</v>
      </c>
      <c r="I29" s="41">
        <f t="shared" si="0"/>
        <v>354</v>
      </c>
      <c r="J29" s="41">
        <f t="shared" si="1"/>
        <v>-157</v>
      </c>
      <c r="K29" s="46">
        <f t="shared" si="2"/>
        <v>107.08</v>
      </c>
      <c r="L29" s="46">
        <f t="shared" si="3"/>
        <v>97.1511522409726</v>
      </c>
    </row>
    <row r="30" spans="1:12" ht="19.5" customHeight="1">
      <c r="A30" s="45" t="s">
        <v>12</v>
      </c>
      <c r="B30" s="45" t="s">
        <v>4</v>
      </c>
      <c r="C30" s="45" t="s">
        <v>26</v>
      </c>
      <c r="D30" s="45" t="s">
        <v>17</v>
      </c>
      <c r="E30" s="39" t="s">
        <v>316</v>
      </c>
      <c r="F30" s="40">
        <v>3961</v>
      </c>
      <c r="G30" s="41">
        <v>4316</v>
      </c>
      <c r="H30" s="41">
        <v>4202</v>
      </c>
      <c r="I30" s="41">
        <f t="shared" si="0"/>
        <v>241</v>
      </c>
      <c r="J30" s="41">
        <f t="shared" si="1"/>
        <v>-114</v>
      </c>
      <c r="K30" s="46">
        <f t="shared" si="2"/>
        <v>106.08432214087351</v>
      </c>
      <c r="L30" s="46">
        <f t="shared" si="3"/>
        <v>97.35866543095459</v>
      </c>
    </row>
    <row r="31" spans="1:12" ht="19.5" customHeight="1">
      <c r="A31" s="45" t="s">
        <v>12</v>
      </c>
      <c r="B31" s="45" t="s">
        <v>4</v>
      </c>
      <c r="C31" s="45" t="s">
        <v>25</v>
      </c>
      <c r="D31" s="45" t="s">
        <v>8</v>
      </c>
      <c r="E31" s="39" t="s">
        <v>316</v>
      </c>
      <c r="F31" s="40">
        <v>1500</v>
      </c>
      <c r="G31" s="41">
        <v>1630</v>
      </c>
      <c r="H31" s="41">
        <v>1538</v>
      </c>
      <c r="I31" s="41">
        <f t="shared" si="0"/>
        <v>38</v>
      </c>
      <c r="J31" s="41">
        <f t="shared" si="1"/>
        <v>-92</v>
      </c>
      <c r="K31" s="46">
        <f t="shared" si="2"/>
        <v>102.53333333333335</v>
      </c>
      <c r="L31" s="46">
        <f t="shared" si="3"/>
        <v>94.3558282208589</v>
      </c>
    </row>
    <row r="32" spans="1:12" ht="19.5" customHeight="1">
      <c r="A32" s="45" t="s">
        <v>12</v>
      </c>
      <c r="B32" s="45" t="s">
        <v>4</v>
      </c>
      <c r="C32" s="45" t="s">
        <v>25</v>
      </c>
      <c r="D32" s="45" t="s">
        <v>16</v>
      </c>
      <c r="E32" s="39" t="s">
        <v>317</v>
      </c>
      <c r="F32" s="40">
        <v>980</v>
      </c>
      <c r="G32" s="41">
        <v>1223</v>
      </c>
      <c r="H32" s="41">
        <v>763</v>
      </c>
      <c r="I32" s="41">
        <f t="shared" si="0"/>
        <v>-217</v>
      </c>
      <c r="J32" s="41">
        <f t="shared" si="1"/>
        <v>-460</v>
      </c>
      <c r="K32" s="46">
        <f t="shared" si="2"/>
        <v>77.85714285714286</v>
      </c>
      <c r="L32" s="46">
        <f t="shared" si="3"/>
        <v>62.38757154538022</v>
      </c>
    </row>
    <row r="33" spans="1:12" ht="19.5" customHeight="1">
      <c r="A33" s="45" t="s">
        <v>3</v>
      </c>
      <c r="B33" s="45" t="s">
        <v>73</v>
      </c>
      <c r="C33" s="45" t="s">
        <v>25</v>
      </c>
      <c r="D33" s="45" t="s">
        <v>8</v>
      </c>
      <c r="E33" s="39" t="s">
        <v>257</v>
      </c>
      <c r="F33" s="40">
        <v>573</v>
      </c>
      <c r="G33" s="41">
        <v>588</v>
      </c>
      <c r="H33" s="41">
        <v>588</v>
      </c>
      <c r="I33" s="41">
        <f t="shared" si="0"/>
        <v>15</v>
      </c>
      <c r="J33" s="41">
        <f t="shared" si="1"/>
        <v>0</v>
      </c>
      <c r="K33" s="46">
        <f t="shared" si="2"/>
        <v>102.61780104712042</v>
      </c>
      <c r="L33" s="46">
        <f t="shared" si="3"/>
        <v>100</v>
      </c>
    </row>
    <row r="34" spans="1:12" ht="19.5" customHeight="1">
      <c r="A34" s="45" t="s">
        <v>3</v>
      </c>
      <c r="B34" s="45" t="s">
        <v>4</v>
      </c>
      <c r="C34" s="45" t="s">
        <v>25</v>
      </c>
      <c r="D34" s="45" t="s">
        <v>8</v>
      </c>
      <c r="E34" s="39" t="s">
        <v>258</v>
      </c>
      <c r="F34" s="40">
        <v>3215</v>
      </c>
      <c r="G34" s="41">
        <v>3800</v>
      </c>
      <c r="H34" s="41">
        <v>3432</v>
      </c>
      <c r="I34" s="41">
        <f t="shared" si="0"/>
        <v>217</v>
      </c>
      <c r="J34" s="41">
        <f t="shared" si="1"/>
        <v>-368</v>
      </c>
      <c r="K34" s="46">
        <f t="shared" si="2"/>
        <v>106.74961119751167</v>
      </c>
      <c r="L34" s="46">
        <f t="shared" si="3"/>
        <v>90.31578947368422</v>
      </c>
    </row>
    <row r="35" spans="1:12" ht="19.5" customHeight="1">
      <c r="A35" s="45" t="s">
        <v>12</v>
      </c>
      <c r="B35" s="45" t="s">
        <v>4</v>
      </c>
      <c r="C35" s="45" t="s">
        <v>25</v>
      </c>
      <c r="D35" s="45" t="s">
        <v>5</v>
      </c>
      <c r="E35" s="39" t="s">
        <v>318</v>
      </c>
      <c r="F35" s="40">
        <v>2629</v>
      </c>
      <c r="G35" s="41">
        <v>4066</v>
      </c>
      <c r="H35" s="41">
        <v>1912</v>
      </c>
      <c r="I35" s="41">
        <f t="shared" si="0"/>
        <v>-717</v>
      </c>
      <c r="J35" s="41">
        <f t="shared" si="1"/>
        <v>-2154</v>
      </c>
      <c r="K35" s="46">
        <f t="shared" si="2"/>
        <v>72.72727272727273</v>
      </c>
      <c r="L35" s="46">
        <f t="shared" si="3"/>
        <v>47.024102311854406</v>
      </c>
    </row>
    <row r="36" spans="1:12" ht="19.5" customHeight="1">
      <c r="A36" s="45" t="s">
        <v>12</v>
      </c>
      <c r="B36" s="45" t="s">
        <v>4</v>
      </c>
      <c r="C36" s="45" t="s">
        <v>25</v>
      </c>
      <c r="D36" s="45" t="s">
        <v>9</v>
      </c>
      <c r="E36" s="39" t="s">
        <v>319</v>
      </c>
      <c r="F36" s="40">
        <v>150</v>
      </c>
      <c r="G36" s="41">
        <v>165</v>
      </c>
      <c r="H36" s="41">
        <v>103</v>
      </c>
      <c r="I36" s="41">
        <f t="shared" si="0"/>
        <v>-47</v>
      </c>
      <c r="J36" s="41">
        <f t="shared" si="1"/>
        <v>-62</v>
      </c>
      <c r="K36" s="46">
        <f t="shared" si="2"/>
        <v>68.66666666666667</v>
      </c>
      <c r="L36" s="46">
        <f t="shared" si="3"/>
        <v>62.42424242424243</v>
      </c>
    </row>
    <row r="37" spans="1:12" ht="19.5" customHeight="1">
      <c r="A37" s="45" t="s">
        <v>12</v>
      </c>
      <c r="B37" s="45" t="s">
        <v>4</v>
      </c>
      <c r="C37" s="45" t="s">
        <v>26</v>
      </c>
      <c r="D37" s="45" t="s">
        <v>17</v>
      </c>
      <c r="E37" s="39" t="s">
        <v>320</v>
      </c>
      <c r="F37" s="40">
        <v>1762</v>
      </c>
      <c r="G37" s="41">
        <v>1956</v>
      </c>
      <c r="H37" s="41">
        <v>1912</v>
      </c>
      <c r="I37" s="41">
        <f t="shared" si="0"/>
        <v>150</v>
      </c>
      <c r="J37" s="41">
        <f t="shared" si="1"/>
        <v>-44</v>
      </c>
      <c r="K37" s="46">
        <f t="shared" si="2"/>
        <v>108.51305334846766</v>
      </c>
      <c r="L37" s="46">
        <f t="shared" si="3"/>
        <v>97.75051124744377</v>
      </c>
    </row>
    <row r="38" spans="1:12" ht="19.5" customHeight="1">
      <c r="A38" s="45" t="s">
        <v>12</v>
      </c>
      <c r="B38" s="45" t="s">
        <v>4</v>
      </c>
      <c r="C38" s="45" t="s">
        <v>25</v>
      </c>
      <c r="D38" s="45" t="s">
        <v>15</v>
      </c>
      <c r="E38" s="39" t="s">
        <v>321</v>
      </c>
      <c r="F38" s="40">
        <v>55</v>
      </c>
      <c r="G38" s="41">
        <v>55</v>
      </c>
      <c r="H38" s="41">
        <v>35</v>
      </c>
      <c r="I38" s="41">
        <f t="shared" si="0"/>
        <v>-20</v>
      </c>
      <c r="J38" s="41">
        <f t="shared" si="1"/>
        <v>-20</v>
      </c>
      <c r="K38" s="46">
        <f t="shared" si="2"/>
        <v>63.63636363636363</v>
      </c>
      <c r="L38" s="46">
        <f t="shared" si="3"/>
        <v>63.63636363636363</v>
      </c>
    </row>
    <row r="39" spans="1:12" ht="19.5" customHeight="1">
      <c r="A39" s="45" t="s">
        <v>3</v>
      </c>
      <c r="B39" s="45" t="s">
        <v>73</v>
      </c>
      <c r="C39" s="45" t="s">
        <v>25</v>
      </c>
      <c r="D39" s="45" t="s">
        <v>9</v>
      </c>
      <c r="E39" s="39" t="s">
        <v>259</v>
      </c>
      <c r="F39" s="40">
        <v>520</v>
      </c>
      <c r="G39" s="41">
        <v>535</v>
      </c>
      <c r="H39" s="41">
        <v>534</v>
      </c>
      <c r="I39" s="41">
        <f t="shared" si="0"/>
        <v>14</v>
      </c>
      <c r="J39" s="41">
        <f t="shared" si="1"/>
        <v>-1</v>
      </c>
      <c r="K39" s="46">
        <f t="shared" si="2"/>
        <v>102.69230769230768</v>
      </c>
      <c r="L39" s="46">
        <f t="shared" si="3"/>
        <v>99.81308411214953</v>
      </c>
    </row>
    <row r="40" spans="1:12" ht="19.5" customHeight="1">
      <c r="A40" s="45" t="s">
        <v>12</v>
      </c>
      <c r="B40" s="45" t="s">
        <v>4</v>
      </c>
      <c r="C40" s="45" t="s">
        <v>25</v>
      </c>
      <c r="D40" s="45" t="s">
        <v>9</v>
      </c>
      <c r="E40" s="39" t="s">
        <v>322</v>
      </c>
      <c r="F40" s="40">
        <v>1490</v>
      </c>
      <c r="G40" s="41">
        <v>2309</v>
      </c>
      <c r="H40" s="41">
        <v>1415</v>
      </c>
      <c r="I40" s="41">
        <f t="shared" si="0"/>
        <v>-75</v>
      </c>
      <c r="J40" s="41">
        <f t="shared" si="1"/>
        <v>-894</v>
      </c>
      <c r="K40" s="46">
        <f t="shared" si="2"/>
        <v>94.96644295302013</v>
      </c>
      <c r="L40" s="46">
        <f t="shared" si="3"/>
        <v>61.28194023386747</v>
      </c>
    </row>
    <row r="41" spans="1:12" ht="19.5" customHeight="1">
      <c r="A41" s="45" t="s">
        <v>12</v>
      </c>
      <c r="B41" s="45" t="s">
        <v>4</v>
      </c>
      <c r="C41" s="45" t="s">
        <v>25</v>
      </c>
      <c r="D41" s="45" t="s">
        <v>9</v>
      </c>
      <c r="E41" s="39" t="s">
        <v>323</v>
      </c>
      <c r="F41" s="40">
        <v>1240</v>
      </c>
      <c r="G41" s="41">
        <v>1276</v>
      </c>
      <c r="H41" s="41">
        <v>781</v>
      </c>
      <c r="I41" s="41">
        <f t="shared" si="0"/>
        <v>-459</v>
      </c>
      <c r="J41" s="41">
        <f t="shared" si="1"/>
        <v>-495</v>
      </c>
      <c r="K41" s="46">
        <f t="shared" si="2"/>
        <v>62.983870967741936</v>
      </c>
      <c r="L41" s="46">
        <f t="shared" si="3"/>
        <v>61.206896551724135</v>
      </c>
    </row>
    <row r="42" spans="1:12" ht="19.5" customHeight="1">
      <c r="A42" s="45" t="s">
        <v>12</v>
      </c>
      <c r="B42" s="45" t="s">
        <v>4</v>
      </c>
      <c r="C42" s="45" t="s">
        <v>26</v>
      </c>
      <c r="D42" s="45" t="s">
        <v>17</v>
      </c>
      <c r="E42" s="39" t="s">
        <v>324</v>
      </c>
      <c r="F42" s="40">
        <v>2988</v>
      </c>
      <c r="G42" s="41">
        <v>3230</v>
      </c>
      <c r="H42" s="41">
        <v>3181</v>
      </c>
      <c r="I42" s="41">
        <f t="shared" si="0"/>
        <v>193</v>
      </c>
      <c r="J42" s="41">
        <f t="shared" si="1"/>
        <v>-49</v>
      </c>
      <c r="K42" s="46">
        <f t="shared" si="2"/>
        <v>106.45917001338687</v>
      </c>
      <c r="L42" s="46">
        <f t="shared" si="3"/>
        <v>98.48297213622291</v>
      </c>
    </row>
    <row r="43" spans="1:12" ht="19.5" customHeight="1">
      <c r="A43" s="45" t="s">
        <v>3</v>
      </c>
      <c r="B43" s="45" t="s">
        <v>4</v>
      </c>
      <c r="C43" s="45" t="s">
        <v>25</v>
      </c>
      <c r="D43" s="45" t="s">
        <v>10</v>
      </c>
      <c r="E43" s="39" t="s">
        <v>260</v>
      </c>
      <c r="F43" s="40">
        <v>2140</v>
      </c>
      <c r="G43" s="41">
        <v>2533</v>
      </c>
      <c r="H43" s="41">
        <v>2125</v>
      </c>
      <c r="I43" s="41">
        <f t="shared" si="0"/>
        <v>-15</v>
      </c>
      <c r="J43" s="41">
        <f t="shared" si="1"/>
        <v>-408</v>
      </c>
      <c r="K43" s="46">
        <f t="shared" si="2"/>
        <v>99.29906542056075</v>
      </c>
      <c r="L43" s="46">
        <f t="shared" si="3"/>
        <v>83.89261744966443</v>
      </c>
    </row>
    <row r="44" spans="1:12" ht="19.5" customHeight="1">
      <c r="A44" s="45" t="s">
        <v>12</v>
      </c>
      <c r="B44" s="45" t="s">
        <v>4</v>
      </c>
      <c r="C44" s="45" t="s">
        <v>26</v>
      </c>
      <c r="D44" s="45" t="s">
        <v>17</v>
      </c>
      <c r="E44" s="39" t="s">
        <v>460</v>
      </c>
      <c r="F44" s="40">
        <v>330</v>
      </c>
      <c r="G44" s="41">
        <v>401</v>
      </c>
      <c r="H44" s="41">
        <v>335</v>
      </c>
      <c r="I44" s="41">
        <f t="shared" si="0"/>
        <v>5</v>
      </c>
      <c r="J44" s="41">
        <f t="shared" si="1"/>
        <v>-66</v>
      </c>
      <c r="K44" s="46">
        <f t="shared" si="2"/>
        <v>101.51515151515152</v>
      </c>
      <c r="L44" s="46">
        <f t="shared" si="3"/>
        <v>83.54114713216958</v>
      </c>
    </row>
    <row r="45" spans="1:12" ht="19.5" customHeight="1">
      <c r="A45" s="45" t="s">
        <v>12</v>
      </c>
      <c r="B45" s="45" t="s">
        <v>4</v>
      </c>
      <c r="C45" s="45" t="s">
        <v>25</v>
      </c>
      <c r="D45" s="45" t="s">
        <v>20</v>
      </c>
      <c r="E45" s="39" t="s">
        <v>325</v>
      </c>
      <c r="F45" s="40">
        <v>1100</v>
      </c>
      <c r="G45" s="41">
        <v>1375</v>
      </c>
      <c r="H45" s="41">
        <v>883</v>
      </c>
      <c r="I45" s="41">
        <f t="shared" si="0"/>
        <v>-217</v>
      </c>
      <c r="J45" s="41">
        <f t="shared" si="1"/>
        <v>-492</v>
      </c>
      <c r="K45" s="46">
        <f t="shared" si="2"/>
        <v>80.27272727272728</v>
      </c>
      <c r="L45" s="46">
        <f t="shared" si="3"/>
        <v>64.21818181818182</v>
      </c>
    </row>
    <row r="46" spans="1:12" ht="19.5" customHeight="1">
      <c r="A46" s="45" t="s">
        <v>12</v>
      </c>
      <c r="B46" s="45" t="s">
        <v>4</v>
      </c>
      <c r="C46" s="45" t="s">
        <v>25</v>
      </c>
      <c r="D46" s="45" t="s">
        <v>8</v>
      </c>
      <c r="E46" s="39" t="s">
        <v>442</v>
      </c>
      <c r="F46" s="40">
        <v>100</v>
      </c>
      <c r="G46" s="41">
        <v>134</v>
      </c>
      <c r="H46" s="41">
        <v>75</v>
      </c>
      <c r="I46" s="41">
        <f t="shared" si="0"/>
        <v>-25</v>
      </c>
      <c r="J46" s="41">
        <f t="shared" si="1"/>
        <v>-59</v>
      </c>
      <c r="K46" s="46">
        <f t="shared" si="2"/>
        <v>75</v>
      </c>
      <c r="L46" s="46">
        <f t="shared" si="3"/>
        <v>55.970149253731336</v>
      </c>
    </row>
    <row r="47" spans="1:12" ht="19.5" customHeight="1">
      <c r="A47" s="45" t="s">
        <v>3</v>
      </c>
      <c r="B47" s="45" t="s">
        <v>4</v>
      </c>
      <c r="C47" s="45" t="s">
        <v>25</v>
      </c>
      <c r="D47" s="45" t="s">
        <v>11</v>
      </c>
      <c r="E47" s="39" t="s">
        <v>261</v>
      </c>
      <c r="F47" s="40">
        <v>1510</v>
      </c>
      <c r="G47" s="41">
        <v>1639</v>
      </c>
      <c r="H47" s="41">
        <v>1600</v>
      </c>
      <c r="I47" s="41">
        <f t="shared" si="0"/>
        <v>90</v>
      </c>
      <c r="J47" s="41">
        <f t="shared" si="1"/>
        <v>-39</v>
      </c>
      <c r="K47" s="46">
        <f t="shared" si="2"/>
        <v>105.96026490066225</v>
      </c>
      <c r="L47" s="46">
        <f t="shared" si="3"/>
        <v>97.62050030506406</v>
      </c>
    </row>
    <row r="48" spans="1:12" ht="19.5" customHeight="1">
      <c r="A48" s="45" t="s">
        <v>12</v>
      </c>
      <c r="B48" s="45" t="s">
        <v>4</v>
      </c>
      <c r="C48" s="45" t="s">
        <v>25</v>
      </c>
      <c r="D48" s="45" t="s">
        <v>20</v>
      </c>
      <c r="E48" s="39" t="s">
        <v>326</v>
      </c>
      <c r="F48" s="40">
        <v>120</v>
      </c>
      <c r="G48" s="41">
        <v>168</v>
      </c>
      <c r="H48" s="41">
        <v>137</v>
      </c>
      <c r="I48" s="41">
        <f t="shared" si="0"/>
        <v>17</v>
      </c>
      <c r="J48" s="41">
        <f t="shared" si="1"/>
        <v>-31</v>
      </c>
      <c r="K48" s="46">
        <f t="shared" si="2"/>
        <v>114.16666666666666</v>
      </c>
      <c r="L48" s="46">
        <f t="shared" si="3"/>
        <v>81.54761904761905</v>
      </c>
    </row>
    <row r="49" spans="1:12" ht="19.5" customHeight="1">
      <c r="A49" s="45" t="s">
        <v>12</v>
      </c>
      <c r="B49" s="45" t="s">
        <v>4</v>
      </c>
      <c r="C49" s="45" t="s">
        <v>25</v>
      </c>
      <c r="D49" s="45" t="s">
        <v>8</v>
      </c>
      <c r="E49" s="39" t="s">
        <v>327</v>
      </c>
      <c r="F49" s="40">
        <v>1350</v>
      </c>
      <c r="G49" s="41">
        <v>1741</v>
      </c>
      <c r="H49" s="41">
        <v>1450</v>
      </c>
      <c r="I49" s="41">
        <f t="shared" si="0"/>
        <v>100</v>
      </c>
      <c r="J49" s="41">
        <f t="shared" si="1"/>
        <v>-291</v>
      </c>
      <c r="K49" s="46">
        <f t="shared" si="2"/>
        <v>107.40740740740742</v>
      </c>
      <c r="L49" s="46">
        <f t="shared" si="3"/>
        <v>83.2854681217691</v>
      </c>
    </row>
    <row r="50" spans="1:12" ht="19.5" customHeight="1">
      <c r="A50" s="45" t="s">
        <v>12</v>
      </c>
      <c r="B50" s="45" t="s">
        <v>4</v>
      </c>
      <c r="C50" s="45" t="s">
        <v>25</v>
      </c>
      <c r="D50" s="45" t="s">
        <v>9</v>
      </c>
      <c r="E50" s="39" t="s">
        <v>328</v>
      </c>
      <c r="F50" s="40">
        <v>965</v>
      </c>
      <c r="G50" s="41">
        <v>1066</v>
      </c>
      <c r="H50" s="41">
        <v>667</v>
      </c>
      <c r="I50" s="41">
        <f t="shared" si="0"/>
        <v>-298</v>
      </c>
      <c r="J50" s="41">
        <f t="shared" si="1"/>
        <v>-399</v>
      </c>
      <c r="K50" s="46">
        <f t="shared" si="2"/>
        <v>69.11917098445596</v>
      </c>
      <c r="L50" s="46">
        <f t="shared" si="3"/>
        <v>62.570356472795496</v>
      </c>
    </row>
    <row r="51" spans="1:12" ht="19.5" customHeight="1">
      <c r="A51" s="45" t="s">
        <v>12</v>
      </c>
      <c r="B51" s="45" t="s">
        <v>13</v>
      </c>
      <c r="C51" s="45" t="s">
        <v>25</v>
      </c>
      <c r="D51" s="45" t="s">
        <v>8</v>
      </c>
      <c r="E51" s="39" t="s">
        <v>329</v>
      </c>
      <c r="F51" s="40">
        <v>2620</v>
      </c>
      <c r="G51" s="41">
        <v>3081</v>
      </c>
      <c r="H51" s="41">
        <v>2740</v>
      </c>
      <c r="I51" s="41">
        <f t="shared" si="0"/>
        <v>120</v>
      </c>
      <c r="J51" s="41">
        <f t="shared" si="1"/>
        <v>-341</v>
      </c>
      <c r="K51" s="46">
        <f t="shared" si="2"/>
        <v>104.58015267175573</v>
      </c>
      <c r="L51" s="46">
        <f t="shared" si="3"/>
        <v>88.93216488153197</v>
      </c>
    </row>
    <row r="52" spans="1:12" ht="19.5" customHeight="1">
      <c r="A52" s="45" t="s">
        <v>12</v>
      </c>
      <c r="B52" s="45" t="s">
        <v>4</v>
      </c>
      <c r="C52" s="45" t="s">
        <v>26</v>
      </c>
      <c r="D52" s="45" t="s">
        <v>17</v>
      </c>
      <c r="E52" s="39" t="s">
        <v>330</v>
      </c>
      <c r="F52" s="40">
        <v>2380</v>
      </c>
      <c r="G52" s="41">
        <v>2588</v>
      </c>
      <c r="H52" s="41">
        <v>2525</v>
      </c>
      <c r="I52" s="41">
        <f t="shared" si="0"/>
        <v>145</v>
      </c>
      <c r="J52" s="41">
        <f t="shared" si="1"/>
        <v>-63</v>
      </c>
      <c r="K52" s="46">
        <f t="shared" si="2"/>
        <v>106.09243697478992</v>
      </c>
      <c r="L52" s="46">
        <f t="shared" si="3"/>
        <v>97.56568778979907</v>
      </c>
    </row>
    <row r="53" spans="1:12" ht="19.5" customHeight="1">
      <c r="A53" s="45" t="s">
        <v>12</v>
      </c>
      <c r="B53" s="45" t="s">
        <v>4</v>
      </c>
      <c r="C53" s="45" t="s">
        <v>25</v>
      </c>
      <c r="D53" s="45" t="s">
        <v>8</v>
      </c>
      <c r="E53" s="39" t="s">
        <v>330</v>
      </c>
      <c r="F53" s="40">
        <v>2650</v>
      </c>
      <c r="G53" s="41">
        <v>2892</v>
      </c>
      <c r="H53" s="41">
        <v>2795</v>
      </c>
      <c r="I53" s="41">
        <f t="shared" si="0"/>
        <v>145</v>
      </c>
      <c r="J53" s="41">
        <f t="shared" si="1"/>
        <v>-97</v>
      </c>
      <c r="K53" s="46">
        <f t="shared" si="2"/>
        <v>105.47169811320755</v>
      </c>
      <c r="L53" s="46">
        <f t="shared" si="3"/>
        <v>96.64591977869986</v>
      </c>
    </row>
    <row r="54" spans="1:12" ht="19.5" customHeight="1">
      <c r="A54" s="45" t="s">
        <v>12</v>
      </c>
      <c r="B54" s="45" t="s">
        <v>4</v>
      </c>
      <c r="C54" s="45" t="s">
        <v>25</v>
      </c>
      <c r="D54" s="45" t="s">
        <v>11</v>
      </c>
      <c r="E54" s="39" t="s">
        <v>333</v>
      </c>
      <c r="F54" s="40">
        <v>3587</v>
      </c>
      <c r="G54" s="41">
        <v>3811</v>
      </c>
      <c r="H54" s="41">
        <v>2861</v>
      </c>
      <c r="I54" s="41">
        <f t="shared" si="0"/>
        <v>-726</v>
      </c>
      <c r="J54" s="41">
        <f t="shared" si="1"/>
        <v>-950</v>
      </c>
      <c r="K54" s="46">
        <f t="shared" si="2"/>
        <v>79.76024533035964</v>
      </c>
      <c r="L54" s="46">
        <f t="shared" si="3"/>
        <v>75.07215953817895</v>
      </c>
    </row>
    <row r="55" spans="1:12" ht="19.5" customHeight="1">
      <c r="A55" s="45" t="s">
        <v>3</v>
      </c>
      <c r="B55" s="45" t="s">
        <v>73</v>
      </c>
      <c r="C55" s="45" t="s">
        <v>25</v>
      </c>
      <c r="D55" s="45" t="s">
        <v>6</v>
      </c>
      <c r="E55" s="39" t="s">
        <v>262</v>
      </c>
      <c r="F55" s="40">
        <v>614</v>
      </c>
      <c r="G55" s="41">
        <v>634</v>
      </c>
      <c r="H55" s="41">
        <v>631</v>
      </c>
      <c r="I55" s="41">
        <f t="shared" si="0"/>
        <v>17</v>
      </c>
      <c r="J55" s="41">
        <f t="shared" si="1"/>
        <v>-3</v>
      </c>
      <c r="K55" s="46">
        <f t="shared" si="2"/>
        <v>102.76872964169381</v>
      </c>
      <c r="L55" s="46">
        <f t="shared" si="3"/>
        <v>99.52681388012618</v>
      </c>
    </row>
    <row r="56" spans="1:12" ht="19.5" customHeight="1">
      <c r="A56" s="45" t="s">
        <v>12</v>
      </c>
      <c r="B56" s="45" t="s">
        <v>4</v>
      </c>
      <c r="C56" s="45" t="s">
        <v>25</v>
      </c>
      <c r="D56" s="45" t="s">
        <v>11</v>
      </c>
      <c r="E56" s="39" t="s">
        <v>331</v>
      </c>
      <c r="F56" s="40">
        <v>4745</v>
      </c>
      <c r="G56" s="41">
        <v>5383</v>
      </c>
      <c r="H56" s="41">
        <v>4962</v>
      </c>
      <c r="I56" s="41">
        <f t="shared" si="0"/>
        <v>217</v>
      </c>
      <c r="J56" s="41">
        <f t="shared" si="1"/>
        <v>-421</v>
      </c>
      <c r="K56" s="46">
        <f t="shared" si="2"/>
        <v>104.57323498419389</v>
      </c>
      <c r="L56" s="46">
        <f t="shared" si="3"/>
        <v>92.17908229611741</v>
      </c>
    </row>
    <row r="57" spans="1:12" ht="19.5" customHeight="1">
      <c r="A57" s="45" t="s">
        <v>12</v>
      </c>
      <c r="B57" s="45" t="s">
        <v>4</v>
      </c>
      <c r="C57" s="45" t="s">
        <v>25</v>
      </c>
      <c r="D57" s="45" t="s">
        <v>11</v>
      </c>
      <c r="E57" s="39" t="s">
        <v>332</v>
      </c>
      <c r="F57" s="40">
        <v>500</v>
      </c>
      <c r="G57" s="41">
        <v>530</v>
      </c>
      <c r="H57" s="41">
        <v>101</v>
      </c>
      <c r="I57" s="41">
        <f t="shared" si="0"/>
        <v>-399</v>
      </c>
      <c r="J57" s="41">
        <f t="shared" si="1"/>
        <v>-429</v>
      </c>
      <c r="K57" s="46">
        <f t="shared" si="2"/>
        <v>20.200000000000003</v>
      </c>
      <c r="L57" s="46">
        <f t="shared" si="3"/>
        <v>19.056603773584907</v>
      </c>
    </row>
    <row r="58" spans="1:12" ht="19.5" customHeight="1">
      <c r="A58" s="45" t="s">
        <v>12</v>
      </c>
      <c r="B58" s="45" t="s">
        <v>4</v>
      </c>
      <c r="C58" s="45" t="s">
        <v>25</v>
      </c>
      <c r="D58" s="45" t="s">
        <v>11</v>
      </c>
      <c r="E58" s="39" t="s">
        <v>443</v>
      </c>
      <c r="F58" s="40">
        <v>130</v>
      </c>
      <c r="G58" s="41">
        <v>136</v>
      </c>
      <c r="H58" s="41">
        <v>78</v>
      </c>
      <c r="I58" s="41">
        <f t="shared" si="0"/>
        <v>-52</v>
      </c>
      <c r="J58" s="41">
        <f t="shared" si="1"/>
        <v>-58</v>
      </c>
      <c r="K58" s="46">
        <f t="shared" si="2"/>
        <v>60</v>
      </c>
      <c r="L58" s="46">
        <f t="shared" si="3"/>
        <v>57.35294117647059</v>
      </c>
    </row>
    <row r="59" spans="1:12" ht="19.5" customHeight="1">
      <c r="A59" s="45" t="s">
        <v>12</v>
      </c>
      <c r="B59" s="45" t="s">
        <v>4</v>
      </c>
      <c r="C59" s="45" t="s">
        <v>25</v>
      </c>
      <c r="D59" s="45" t="s">
        <v>11</v>
      </c>
      <c r="E59" s="39" t="s">
        <v>308</v>
      </c>
      <c r="F59" s="40">
        <v>1719</v>
      </c>
      <c r="G59" s="41">
        <v>2069</v>
      </c>
      <c r="H59" s="41">
        <v>1722</v>
      </c>
      <c r="I59" s="41">
        <f t="shared" si="0"/>
        <v>3</v>
      </c>
      <c r="J59" s="41">
        <f t="shared" si="1"/>
        <v>-347</v>
      </c>
      <c r="K59" s="46">
        <f t="shared" si="2"/>
        <v>100.17452006980803</v>
      </c>
      <c r="L59" s="46">
        <f t="shared" si="3"/>
        <v>83.22861285645239</v>
      </c>
    </row>
    <row r="60" spans="1:12" ht="19.5" customHeight="1">
      <c r="A60" s="45" t="s">
        <v>12</v>
      </c>
      <c r="B60" s="45" t="s">
        <v>4</v>
      </c>
      <c r="C60" s="45" t="s">
        <v>25</v>
      </c>
      <c r="D60" s="45" t="s">
        <v>15</v>
      </c>
      <c r="E60" s="39" t="s">
        <v>334</v>
      </c>
      <c r="F60" s="40">
        <v>1557</v>
      </c>
      <c r="G60" s="41">
        <v>2003</v>
      </c>
      <c r="H60" s="41">
        <v>1054</v>
      </c>
      <c r="I60" s="41">
        <f t="shared" si="0"/>
        <v>-503</v>
      </c>
      <c r="J60" s="41">
        <f t="shared" si="1"/>
        <v>-949</v>
      </c>
      <c r="K60" s="46">
        <f t="shared" si="2"/>
        <v>67.69428387925498</v>
      </c>
      <c r="L60" s="46">
        <f t="shared" si="3"/>
        <v>52.62106839740389</v>
      </c>
    </row>
    <row r="61" spans="1:12" ht="19.5" customHeight="1">
      <c r="A61" s="45" t="s">
        <v>12</v>
      </c>
      <c r="B61" s="45" t="s">
        <v>4</v>
      </c>
      <c r="C61" s="45" t="s">
        <v>25</v>
      </c>
      <c r="D61" s="45" t="s">
        <v>11</v>
      </c>
      <c r="E61" s="39" t="s">
        <v>335</v>
      </c>
      <c r="F61" s="40">
        <v>190</v>
      </c>
      <c r="G61" s="41">
        <v>250</v>
      </c>
      <c r="H61" s="41">
        <v>129</v>
      </c>
      <c r="I61" s="41">
        <f t="shared" si="0"/>
        <v>-61</v>
      </c>
      <c r="J61" s="41">
        <f t="shared" si="1"/>
        <v>-121</v>
      </c>
      <c r="K61" s="46">
        <f t="shared" si="2"/>
        <v>67.89473684210526</v>
      </c>
      <c r="L61" s="46">
        <f t="shared" si="3"/>
        <v>51.6</v>
      </c>
    </row>
    <row r="62" spans="1:12" ht="19.5" customHeight="1">
      <c r="A62" s="45" t="s">
        <v>12</v>
      </c>
      <c r="B62" s="45" t="s">
        <v>4</v>
      </c>
      <c r="C62" s="45" t="s">
        <v>25</v>
      </c>
      <c r="D62" s="45" t="s">
        <v>8</v>
      </c>
      <c r="E62" s="39" t="s">
        <v>336</v>
      </c>
      <c r="F62" s="40">
        <v>40</v>
      </c>
      <c r="G62" s="41">
        <v>40</v>
      </c>
      <c r="H62" s="41">
        <v>31</v>
      </c>
      <c r="I62" s="41">
        <f t="shared" si="0"/>
        <v>-9</v>
      </c>
      <c r="J62" s="41">
        <f t="shared" si="1"/>
        <v>-9</v>
      </c>
      <c r="K62" s="46">
        <f t="shared" si="2"/>
        <v>77.5</v>
      </c>
      <c r="L62" s="46">
        <f t="shared" si="3"/>
        <v>77.5</v>
      </c>
    </row>
    <row r="63" spans="1:12" ht="19.5" customHeight="1">
      <c r="A63" s="45" t="s">
        <v>12</v>
      </c>
      <c r="B63" s="45" t="s">
        <v>4</v>
      </c>
      <c r="C63" s="45" t="s">
        <v>25</v>
      </c>
      <c r="D63" s="45" t="s">
        <v>14</v>
      </c>
      <c r="E63" s="39" t="s">
        <v>337</v>
      </c>
      <c r="F63" s="40">
        <v>2400</v>
      </c>
      <c r="G63" s="41">
        <v>2905</v>
      </c>
      <c r="H63" s="41">
        <v>2233</v>
      </c>
      <c r="I63" s="41">
        <f t="shared" si="0"/>
        <v>-167</v>
      </c>
      <c r="J63" s="41">
        <f t="shared" si="1"/>
        <v>-672</v>
      </c>
      <c r="K63" s="46">
        <f t="shared" si="2"/>
        <v>93.04166666666667</v>
      </c>
      <c r="L63" s="46">
        <f t="shared" si="3"/>
        <v>76.86746987951807</v>
      </c>
    </row>
    <row r="64" spans="1:12" ht="19.5" customHeight="1">
      <c r="A64" s="45" t="s">
        <v>12</v>
      </c>
      <c r="B64" s="45" t="s">
        <v>4</v>
      </c>
      <c r="C64" s="45" t="s">
        <v>26</v>
      </c>
      <c r="D64" s="45" t="s">
        <v>21</v>
      </c>
      <c r="E64" s="39" t="s">
        <v>338</v>
      </c>
      <c r="F64" s="40">
        <v>1960</v>
      </c>
      <c r="G64" s="41">
        <v>2186</v>
      </c>
      <c r="H64" s="41">
        <v>2073</v>
      </c>
      <c r="I64" s="41">
        <f t="shared" si="0"/>
        <v>113</v>
      </c>
      <c r="J64" s="41">
        <f t="shared" si="1"/>
        <v>-113</v>
      </c>
      <c r="K64" s="46">
        <f t="shared" si="2"/>
        <v>105.76530612244899</v>
      </c>
      <c r="L64" s="46">
        <f t="shared" si="3"/>
        <v>94.83074107959743</v>
      </c>
    </row>
    <row r="65" spans="1:12" ht="19.5" customHeight="1">
      <c r="A65" s="45" t="s">
        <v>12</v>
      </c>
      <c r="B65" s="45" t="s">
        <v>4</v>
      </c>
      <c r="C65" s="45" t="s">
        <v>26</v>
      </c>
      <c r="D65" s="45" t="s">
        <v>17</v>
      </c>
      <c r="E65" s="39" t="s">
        <v>339</v>
      </c>
      <c r="F65" s="40">
        <v>1290</v>
      </c>
      <c r="G65" s="41">
        <v>1404</v>
      </c>
      <c r="H65" s="41">
        <v>1328</v>
      </c>
      <c r="I65" s="41">
        <f t="shared" si="0"/>
        <v>38</v>
      </c>
      <c r="J65" s="41">
        <f t="shared" si="1"/>
        <v>-76</v>
      </c>
      <c r="K65" s="46">
        <f t="shared" si="2"/>
        <v>102.94573643410854</v>
      </c>
      <c r="L65" s="46">
        <f t="shared" si="3"/>
        <v>94.58689458689459</v>
      </c>
    </row>
    <row r="66" spans="1:12" ht="19.5" customHeight="1">
      <c r="A66" s="45" t="s">
        <v>12</v>
      </c>
      <c r="B66" s="45" t="s">
        <v>4</v>
      </c>
      <c r="C66" s="45" t="s">
        <v>25</v>
      </c>
      <c r="D66" s="45" t="s">
        <v>11</v>
      </c>
      <c r="E66" s="39" t="s">
        <v>340</v>
      </c>
      <c r="F66" s="40">
        <v>2220</v>
      </c>
      <c r="G66" s="41">
        <v>2482</v>
      </c>
      <c r="H66" s="41">
        <v>2392</v>
      </c>
      <c r="I66" s="41">
        <f t="shared" si="0"/>
        <v>172</v>
      </c>
      <c r="J66" s="41">
        <f t="shared" si="1"/>
        <v>-90</v>
      </c>
      <c r="K66" s="46">
        <f t="shared" si="2"/>
        <v>107.74774774774775</v>
      </c>
      <c r="L66" s="46">
        <f t="shared" si="3"/>
        <v>96.37389202256244</v>
      </c>
    </row>
    <row r="67" spans="1:12" ht="19.5" customHeight="1">
      <c r="A67" s="45" t="s">
        <v>12</v>
      </c>
      <c r="B67" s="45" t="s">
        <v>4</v>
      </c>
      <c r="C67" s="45" t="s">
        <v>26</v>
      </c>
      <c r="D67" s="45" t="s">
        <v>17</v>
      </c>
      <c r="E67" s="39" t="s">
        <v>340</v>
      </c>
      <c r="F67" s="40">
        <v>2938</v>
      </c>
      <c r="G67" s="41">
        <v>3187</v>
      </c>
      <c r="H67" s="41">
        <v>3219</v>
      </c>
      <c r="I67" s="41">
        <f t="shared" si="0"/>
        <v>281</v>
      </c>
      <c r="J67" s="41">
        <f t="shared" si="1"/>
        <v>32</v>
      </c>
      <c r="K67" s="46">
        <f t="shared" si="2"/>
        <v>109.5643294758339</v>
      </c>
      <c r="L67" s="46">
        <f t="shared" si="3"/>
        <v>101.00407907122685</v>
      </c>
    </row>
    <row r="68" spans="1:12" ht="19.5" customHeight="1">
      <c r="A68" s="45" t="s">
        <v>12</v>
      </c>
      <c r="B68" s="45" t="s">
        <v>4</v>
      </c>
      <c r="C68" s="45" t="s">
        <v>26</v>
      </c>
      <c r="D68" s="45" t="s">
        <v>17</v>
      </c>
      <c r="E68" s="39" t="s">
        <v>341</v>
      </c>
      <c r="F68" s="40">
        <v>1718</v>
      </c>
      <c r="G68" s="41">
        <v>1818</v>
      </c>
      <c r="H68" s="41">
        <v>1789</v>
      </c>
      <c r="I68" s="41">
        <f aca="true" t="shared" si="4" ref="I68:I131">H68-F68</f>
        <v>71</v>
      </c>
      <c r="J68" s="41">
        <f aca="true" t="shared" si="5" ref="J68:J131">H68-G68</f>
        <v>-29</v>
      </c>
      <c r="K68" s="46">
        <f aca="true" t="shared" si="6" ref="K68:K131">H68/F68*100</f>
        <v>104.13271245634459</v>
      </c>
      <c r="L68" s="46">
        <f aca="true" t="shared" si="7" ref="L68:L131">H68/G68*100</f>
        <v>98.4048404840484</v>
      </c>
    </row>
    <row r="69" spans="1:12" ht="19.5" customHeight="1">
      <c r="A69" s="45" t="s">
        <v>12</v>
      </c>
      <c r="B69" s="45" t="s">
        <v>13</v>
      </c>
      <c r="C69" s="45" t="s">
        <v>25</v>
      </c>
      <c r="D69" s="45" t="s">
        <v>16</v>
      </c>
      <c r="E69" s="39" t="s">
        <v>342</v>
      </c>
      <c r="F69" s="40">
        <v>1760</v>
      </c>
      <c r="G69" s="41">
        <v>2072</v>
      </c>
      <c r="H69" s="41">
        <v>1683</v>
      </c>
      <c r="I69" s="41">
        <f t="shared" si="4"/>
        <v>-77</v>
      </c>
      <c r="J69" s="41">
        <f t="shared" si="5"/>
        <v>-389</v>
      </c>
      <c r="K69" s="46">
        <f t="shared" si="6"/>
        <v>95.625</v>
      </c>
      <c r="L69" s="46">
        <f t="shared" si="7"/>
        <v>81.22586872586872</v>
      </c>
    </row>
    <row r="70" spans="1:12" ht="19.5" customHeight="1">
      <c r="A70" s="45" t="s">
        <v>12</v>
      </c>
      <c r="B70" s="45" t="s">
        <v>4</v>
      </c>
      <c r="C70" s="45" t="s">
        <v>25</v>
      </c>
      <c r="D70" s="45" t="s">
        <v>16</v>
      </c>
      <c r="E70" s="39" t="s">
        <v>343</v>
      </c>
      <c r="F70" s="40">
        <v>2640</v>
      </c>
      <c r="G70" s="41">
        <v>2831</v>
      </c>
      <c r="H70" s="41">
        <v>2803</v>
      </c>
      <c r="I70" s="41">
        <f t="shared" si="4"/>
        <v>163</v>
      </c>
      <c r="J70" s="41">
        <f t="shared" si="5"/>
        <v>-28</v>
      </c>
      <c r="K70" s="46">
        <f t="shared" si="6"/>
        <v>106.17424242424242</v>
      </c>
      <c r="L70" s="46">
        <f t="shared" si="7"/>
        <v>99.01095019427764</v>
      </c>
    </row>
    <row r="71" spans="1:12" ht="19.5" customHeight="1">
      <c r="A71" s="45" t="s">
        <v>12</v>
      </c>
      <c r="B71" s="45" t="s">
        <v>4</v>
      </c>
      <c r="C71" s="45" t="s">
        <v>25</v>
      </c>
      <c r="D71" s="45" t="s">
        <v>15</v>
      </c>
      <c r="E71" s="39" t="s">
        <v>344</v>
      </c>
      <c r="F71" s="40">
        <v>1950</v>
      </c>
      <c r="G71" s="41">
        <v>4011</v>
      </c>
      <c r="H71" s="41">
        <v>1558</v>
      </c>
      <c r="I71" s="41">
        <f t="shared" si="4"/>
        <v>-392</v>
      </c>
      <c r="J71" s="41">
        <f t="shared" si="5"/>
        <v>-2453</v>
      </c>
      <c r="K71" s="46">
        <f t="shared" si="6"/>
        <v>79.8974358974359</v>
      </c>
      <c r="L71" s="46">
        <f t="shared" si="7"/>
        <v>38.84318125155822</v>
      </c>
    </row>
    <row r="72" spans="1:12" ht="19.5" customHeight="1">
      <c r="A72" s="45" t="s">
        <v>12</v>
      </c>
      <c r="B72" s="45" t="s">
        <v>4</v>
      </c>
      <c r="C72" s="45" t="s">
        <v>25</v>
      </c>
      <c r="D72" s="45" t="s">
        <v>16</v>
      </c>
      <c r="E72" s="39" t="s">
        <v>345</v>
      </c>
      <c r="F72" s="40">
        <v>4660</v>
      </c>
      <c r="G72" s="41">
        <v>5042</v>
      </c>
      <c r="H72" s="41">
        <v>4908</v>
      </c>
      <c r="I72" s="41">
        <f t="shared" si="4"/>
        <v>248</v>
      </c>
      <c r="J72" s="41">
        <f t="shared" si="5"/>
        <v>-134</v>
      </c>
      <c r="K72" s="46">
        <f t="shared" si="6"/>
        <v>105.32188841201717</v>
      </c>
      <c r="L72" s="46">
        <f t="shared" si="7"/>
        <v>97.34232447441491</v>
      </c>
    </row>
    <row r="73" spans="1:12" ht="19.5" customHeight="1">
      <c r="A73" s="45" t="s">
        <v>12</v>
      </c>
      <c r="B73" s="45" t="s">
        <v>4</v>
      </c>
      <c r="C73" s="45" t="s">
        <v>25</v>
      </c>
      <c r="D73" s="45" t="s">
        <v>11</v>
      </c>
      <c r="E73" s="39" t="s">
        <v>346</v>
      </c>
      <c r="F73" s="40">
        <v>1160</v>
      </c>
      <c r="G73" s="41">
        <v>1245</v>
      </c>
      <c r="H73" s="41">
        <v>1103</v>
      </c>
      <c r="I73" s="41">
        <f t="shared" si="4"/>
        <v>-57</v>
      </c>
      <c r="J73" s="41">
        <f t="shared" si="5"/>
        <v>-142</v>
      </c>
      <c r="K73" s="46">
        <f t="shared" si="6"/>
        <v>95.08620689655173</v>
      </c>
      <c r="L73" s="46">
        <f t="shared" si="7"/>
        <v>88.59437751004016</v>
      </c>
    </row>
    <row r="74" spans="1:12" ht="19.5" customHeight="1">
      <c r="A74" s="45" t="s">
        <v>12</v>
      </c>
      <c r="B74" s="45" t="s">
        <v>4</v>
      </c>
      <c r="C74" s="45" t="s">
        <v>25</v>
      </c>
      <c r="D74" s="45" t="s">
        <v>16</v>
      </c>
      <c r="E74" s="39" t="s">
        <v>347</v>
      </c>
      <c r="F74" s="40">
        <v>4015</v>
      </c>
      <c r="G74" s="41">
        <v>4454</v>
      </c>
      <c r="H74" s="41">
        <v>4257</v>
      </c>
      <c r="I74" s="41">
        <f t="shared" si="4"/>
        <v>242</v>
      </c>
      <c r="J74" s="41">
        <f t="shared" si="5"/>
        <v>-197</v>
      </c>
      <c r="K74" s="46">
        <f t="shared" si="6"/>
        <v>106.02739726027397</v>
      </c>
      <c r="L74" s="46">
        <f t="shared" si="7"/>
        <v>95.57700942972609</v>
      </c>
    </row>
    <row r="75" spans="1:12" ht="19.5" customHeight="1">
      <c r="A75" s="45" t="s">
        <v>12</v>
      </c>
      <c r="B75" s="45" t="s">
        <v>4</v>
      </c>
      <c r="C75" s="45" t="s">
        <v>25</v>
      </c>
      <c r="D75" s="45" t="s">
        <v>5</v>
      </c>
      <c r="E75" s="39" t="s">
        <v>348</v>
      </c>
      <c r="F75" s="40">
        <v>850</v>
      </c>
      <c r="G75" s="41">
        <v>909</v>
      </c>
      <c r="H75" s="41">
        <v>174</v>
      </c>
      <c r="I75" s="41">
        <f t="shared" si="4"/>
        <v>-676</v>
      </c>
      <c r="J75" s="41">
        <f t="shared" si="5"/>
        <v>-735</v>
      </c>
      <c r="K75" s="46">
        <f t="shared" si="6"/>
        <v>20.47058823529412</v>
      </c>
      <c r="L75" s="46">
        <f t="shared" si="7"/>
        <v>19.141914191419144</v>
      </c>
    </row>
    <row r="76" spans="1:12" ht="19.5" customHeight="1">
      <c r="A76" s="45" t="s">
        <v>12</v>
      </c>
      <c r="B76" s="45" t="s">
        <v>4</v>
      </c>
      <c r="C76" s="45" t="s">
        <v>26</v>
      </c>
      <c r="D76" s="45" t="s">
        <v>21</v>
      </c>
      <c r="E76" s="39" t="s">
        <v>461</v>
      </c>
      <c r="F76" s="40">
        <v>50</v>
      </c>
      <c r="G76" s="41">
        <v>95</v>
      </c>
      <c r="H76" s="41">
        <v>32</v>
      </c>
      <c r="I76" s="41">
        <f t="shared" si="4"/>
        <v>-18</v>
      </c>
      <c r="J76" s="41">
        <f t="shared" si="5"/>
        <v>-63</v>
      </c>
      <c r="K76" s="46">
        <f t="shared" si="6"/>
        <v>64</v>
      </c>
      <c r="L76" s="46">
        <f t="shared" si="7"/>
        <v>33.68421052631579</v>
      </c>
    </row>
    <row r="77" spans="1:12" ht="19.5" customHeight="1">
      <c r="A77" s="45" t="s">
        <v>12</v>
      </c>
      <c r="B77" s="45" t="s">
        <v>4</v>
      </c>
      <c r="C77" s="45" t="s">
        <v>25</v>
      </c>
      <c r="D77" s="45" t="s">
        <v>15</v>
      </c>
      <c r="E77" s="39" t="s">
        <v>349</v>
      </c>
      <c r="F77" s="40">
        <v>200</v>
      </c>
      <c r="G77" s="41">
        <v>401</v>
      </c>
      <c r="H77" s="41">
        <v>339</v>
      </c>
      <c r="I77" s="41">
        <f t="shared" si="4"/>
        <v>139</v>
      </c>
      <c r="J77" s="41">
        <f t="shared" si="5"/>
        <v>-62</v>
      </c>
      <c r="K77" s="46">
        <f t="shared" si="6"/>
        <v>169.5</v>
      </c>
      <c r="L77" s="46">
        <f t="shared" si="7"/>
        <v>84.53865336658353</v>
      </c>
    </row>
    <row r="78" spans="1:12" ht="19.5" customHeight="1">
      <c r="A78" s="45" t="s">
        <v>12</v>
      </c>
      <c r="B78" s="45" t="s">
        <v>4</v>
      </c>
      <c r="C78" s="45" t="s">
        <v>26</v>
      </c>
      <c r="D78" s="45" t="s">
        <v>21</v>
      </c>
      <c r="E78" s="39" t="s">
        <v>350</v>
      </c>
      <c r="F78" s="40">
        <v>3051</v>
      </c>
      <c r="G78" s="41">
        <v>3360</v>
      </c>
      <c r="H78" s="41">
        <v>3243</v>
      </c>
      <c r="I78" s="41">
        <f t="shared" si="4"/>
        <v>192</v>
      </c>
      <c r="J78" s="41">
        <f t="shared" si="5"/>
        <v>-117</v>
      </c>
      <c r="K78" s="46">
        <f t="shared" si="6"/>
        <v>106.29301868239922</v>
      </c>
      <c r="L78" s="46">
        <f t="shared" si="7"/>
        <v>96.51785714285714</v>
      </c>
    </row>
    <row r="79" spans="1:12" ht="19.5" customHeight="1">
      <c r="A79" s="45" t="s">
        <v>12</v>
      </c>
      <c r="B79" s="45" t="s">
        <v>4</v>
      </c>
      <c r="C79" s="45" t="s">
        <v>25</v>
      </c>
      <c r="D79" s="45" t="s">
        <v>14</v>
      </c>
      <c r="E79" s="39" t="s">
        <v>351</v>
      </c>
      <c r="F79" s="40">
        <v>2572</v>
      </c>
      <c r="G79" s="41">
        <v>2944</v>
      </c>
      <c r="H79" s="41">
        <v>2455</v>
      </c>
      <c r="I79" s="41">
        <f t="shared" si="4"/>
        <v>-117</v>
      </c>
      <c r="J79" s="41">
        <f t="shared" si="5"/>
        <v>-489</v>
      </c>
      <c r="K79" s="46">
        <f t="shared" si="6"/>
        <v>95.45101088646967</v>
      </c>
      <c r="L79" s="46">
        <f t="shared" si="7"/>
        <v>83.3899456521739</v>
      </c>
    </row>
    <row r="80" spans="1:12" ht="19.5" customHeight="1">
      <c r="A80" s="45" t="s">
        <v>12</v>
      </c>
      <c r="B80" s="45" t="s">
        <v>4</v>
      </c>
      <c r="C80" s="45" t="s">
        <v>25</v>
      </c>
      <c r="D80" s="45" t="s">
        <v>15</v>
      </c>
      <c r="E80" s="39" t="s">
        <v>352</v>
      </c>
      <c r="F80" s="40">
        <v>130</v>
      </c>
      <c r="G80" s="41">
        <v>136</v>
      </c>
      <c r="H80" s="41">
        <v>123</v>
      </c>
      <c r="I80" s="41">
        <f t="shared" si="4"/>
        <v>-7</v>
      </c>
      <c r="J80" s="41">
        <f t="shared" si="5"/>
        <v>-13</v>
      </c>
      <c r="K80" s="46">
        <f t="shared" si="6"/>
        <v>94.61538461538461</v>
      </c>
      <c r="L80" s="46">
        <f t="shared" si="7"/>
        <v>90.44117647058823</v>
      </c>
    </row>
    <row r="81" spans="1:12" ht="19.5" customHeight="1">
      <c r="A81" s="45" t="s">
        <v>3</v>
      </c>
      <c r="B81" s="45" t="s">
        <v>4</v>
      </c>
      <c r="C81" s="45" t="s">
        <v>25</v>
      </c>
      <c r="D81" s="45" t="s">
        <v>15</v>
      </c>
      <c r="E81" s="39" t="s">
        <v>264</v>
      </c>
      <c r="F81" s="40">
        <v>2003</v>
      </c>
      <c r="G81" s="41">
        <v>2307</v>
      </c>
      <c r="H81" s="41">
        <v>1932</v>
      </c>
      <c r="I81" s="41">
        <f t="shared" si="4"/>
        <v>-71</v>
      </c>
      <c r="J81" s="41">
        <f t="shared" si="5"/>
        <v>-375</v>
      </c>
      <c r="K81" s="46">
        <f t="shared" si="6"/>
        <v>96.45531702446331</v>
      </c>
      <c r="L81" s="46">
        <f t="shared" si="7"/>
        <v>83.74512353706112</v>
      </c>
    </row>
    <row r="82" spans="1:12" ht="19.5" customHeight="1">
      <c r="A82" s="45" t="s">
        <v>3</v>
      </c>
      <c r="B82" s="45" t="s">
        <v>4</v>
      </c>
      <c r="C82" s="45" t="s">
        <v>25</v>
      </c>
      <c r="D82" s="45" t="s">
        <v>15</v>
      </c>
      <c r="E82" s="39" t="s">
        <v>477</v>
      </c>
      <c r="F82" s="40">
        <v>616</v>
      </c>
      <c r="G82" s="41">
        <v>672</v>
      </c>
      <c r="H82" s="41">
        <v>643</v>
      </c>
      <c r="I82" s="41">
        <f t="shared" si="4"/>
        <v>27</v>
      </c>
      <c r="J82" s="41">
        <f t="shared" si="5"/>
        <v>-29</v>
      </c>
      <c r="K82" s="46">
        <f t="shared" si="6"/>
        <v>104.38311688311688</v>
      </c>
      <c r="L82" s="46">
        <f t="shared" si="7"/>
        <v>95.68452380952381</v>
      </c>
    </row>
    <row r="83" spans="1:12" ht="19.5" customHeight="1">
      <c r="A83" s="45" t="s">
        <v>3</v>
      </c>
      <c r="B83" s="45" t="s">
        <v>13</v>
      </c>
      <c r="C83" s="45" t="s">
        <v>25</v>
      </c>
      <c r="D83" s="45" t="s">
        <v>7</v>
      </c>
      <c r="E83" s="39" t="s">
        <v>266</v>
      </c>
      <c r="F83" s="40">
        <v>1208</v>
      </c>
      <c r="G83" s="41">
        <v>1260</v>
      </c>
      <c r="H83" s="41">
        <v>1022</v>
      </c>
      <c r="I83" s="41">
        <f t="shared" si="4"/>
        <v>-186</v>
      </c>
      <c r="J83" s="41">
        <f t="shared" si="5"/>
        <v>-238</v>
      </c>
      <c r="K83" s="46">
        <f t="shared" si="6"/>
        <v>84.60264900662253</v>
      </c>
      <c r="L83" s="46">
        <f t="shared" si="7"/>
        <v>81.11111111111111</v>
      </c>
    </row>
    <row r="84" spans="1:12" ht="19.5" customHeight="1">
      <c r="A84" s="45" t="s">
        <v>12</v>
      </c>
      <c r="B84" s="45" t="s">
        <v>4</v>
      </c>
      <c r="C84" s="45" t="s">
        <v>25</v>
      </c>
      <c r="D84" s="45" t="s">
        <v>14</v>
      </c>
      <c r="E84" s="39" t="s">
        <v>353</v>
      </c>
      <c r="F84" s="40">
        <v>2445</v>
      </c>
      <c r="G84" s="41">
        <v>2601</v>
      </c>
      <c r="H84" s="41">
        <v>2312</v>
      </c>
      <c r="I84" s="41">
        <f t="shared" si="4"/>
        <v>-133</v>
      </c>
      <c r="J84" s="41">
        <f t="shared" si="5"/>
        <v>-289</v>
      </c>
      <c r="K84" s="46">
        <f t="shared" si="6"/>
        <v>94.560327198364</v>
      </c>
      <c r="L84" s="46">
        <f t="shared" si="7"/>
        <v>88.88888888888889</v>
      </c>
    </row>
    <row r="85" spans="1:12" ht="19.5" customHeight="1">
      <c r="A85" s="45" t="s">
        <v>3</v>
      </c>
      <c r="B85" s="45" t="s">
        <v>4</v>
      </c>
      <c r="C85" s="45" t="s">
        <v>25</v>
      </c>
      <c r="D85" s="45" t="s">
        <v>16</v>
      </c>
      <c r="E85" s="39" t="s">
        <v>267</v>
      </c>
      <c r="F85" s="40">
        <v>3924</v>
      </c>
      <c r="G85" s="41">
        <v>4196</v>
      </c>
      <c r="H85" s="41">
        <v>4098</v>
      </c>
      <c r="I85" s="41">
        <f t="shared" si="4"/>
        <v>174</v>
      </c>
      <c r="J85" s="41">
        <f t="shared" si="5"/>
        <v>-98</v>
      </c>
      <c r="K85" s="46">
        <f t="shared" si="6"/>
        <v>104.434250764526</v>
      </c>
      <c r="L85" s="46">
        <f t="shared" si="7"/>
        <v>97.66444232602478</v>
      </c>
    </row>
    <row r="86" spans="1:12" ht="19.5" customHeight="1">
      <c r="A86" s="45" t="s">
        <v>12</v>
      </c>
      <c r="B86" s="45" t="s">
        <v>4</v>
      </c>
      <c r="C86" s="45" t="s">
        <v>25</v>
      </c>
      <c r="D86" s="45" t="s">
        <v>16</v>
      </c>
      <c r="E86" s="39" t="s">
        <v>354</v>
      </c>
      <c r="F86" s="40">
        <v>970</v>
      </c>
      <c r="G86" s="41">
        <v>1112</v>
      </c>
      <c r="H86" s="41">
        <v>879</v>
      </c>
      <c r="I86" s="41">
        <f t="shared" si="4"/>
        <v>-91</v>
      </c>
      <c r="J86" s="41">
        <f t="shared" si="5"/>
        <v>-233</v>
      </c>
      <c r="K86" s="46">
        <f t="shared" si="6"/>
        <v>90.61855670103093</v>
      </c>
      <c r="L86" s="46">
        <f t="shared" si="7"/>
        <v>79.04676258992805</v>
      </c>
    </row>
    <row r="87" spans="1:12" ht="19.5" customHeight="1">
      <c r="A87" s="45" t="s">
        <v>3</v>
      </c>
      <c r="B87" s="45" t="s">
        <v>73</v>
      </c>
      <c r="C87" s="45" t="s">
        <v>25</v>
      </c>
      <c r="D87" s="45" t="s">
        <v>16</v>
      </c>
      <c r="E87" s="39" t="s">
        <v>268</v>
      </c>
      <c r="F87" s="40">
        <v>613</v>
      </c>
      <c r="G87" s="41">
        <v>631</v>
      </c>
      <c r="H87" s="41">
        <v>631</v>
      </c>
      <c r="I87" s="41">
        <f t="shared" si="4"/>
        <v>18</v>
      </c>
      <c r="J87" s="41">
        <f t="shared" si="5"/>
        <v>0</v>
      </c>
      <c r="K87" s="46">
        <f t="shared" si="6"/>
        <v>102.93637846655793</v>
      </c>
      <c r="L87" s="46">
        <f t="shared" si="7"/>
        <v>100</v>
      </c>
    </row>
    <row r="88" spans="1:12" ht="19.5" customHeight="1">
      <c r="A88" s="45" t="s">
        <v>3</v>
      </c>
      <c r="B88" s="45" t="s">
        <v>4</v>
      </c>
      <c r="C88" s="45" t="s">
        <v>25</v>
      </c>
      <c r="D88" s="45" t="s">
        <v>16</v>
      </c>
      <c r="E88" s="39" t="s">
        <v>269</v>
      </c>
      <c r="F88" s="40">
        <v>4243</v>
      </c>
      <c r="G88" s="41">
        <v>4559</v>
      </c>
      <c r="H88" s="41">
        <v>4405</v>
      </c>
      <c r="I88" s="41">
        <f t="shared" si="4"/>
        <v>162</v>
      </c>
      <c r="J88" s="41">
        <f t="shared" si="5"/>
        <v>-154</v>
      </c>
      <c r="K88" s="46">
        <f t="shared" si="6"/>
        <v>103.81805326419986</v>
      </c>
      <c r="L88" s="46">
        <f t="shared" si="7"/>
        <v>96.62206624259706</v>
      </c>
    </row>
    <row r="89" spans="1:12" ht="19.5" customHeight="1">
      <c r="A89" s="45" t="s">
        <v>12</v>
      </c>
      <c r="B89" s="45" t="s">
        <v>4</v>
      </c>
      <c r="C89" s="45" t="s">
        <v>25</v>
      </c>
      <c r="D89" s="45" t="s">
        <v>16</v>
      </c>
      <c r="E89" s="39" t="s">
        <v>355</v>
      </c>
      <c r="F89" s="40">
        <v>2200</v>
      </c>
      <c r="G89" s="41">
        <v>2369</v>
      </c>
      <c r="H89" s="41">
        <v>2206</v>
      </c>
      <c r="I89" s="41">
        <f t="shared" si="4"/>
        <v>6</v>
      </c>
      <c r="J89" s="41">
        <f t="shared" si="5"/>
        <v>-163</v>
      </c>
      <c r="K89" s="46">
        <f t="shared" si="6"/>
        <v>100.27272727272727</v>
      </c>
      <c r="L89" s="46">
        <f t="shared" si="7"/>
        <v>93.11945968763192</v>
      </c>
    </row>
    <row r="90" spans="1:12" ht="19.5" customHeight="1">
      <c r="A90" s="45" t="s">
        <v>12</v>
      </c>
      <c r="B90" s="45" t="s">
        <v>4</v>
      </c>
      <c r="C90" s="45" t="s">
        <v>25</v>
      </c>
      <c r="D90" s="45" t="s">
        <v>7</v>
      </c>
      <c r="E90" s="39" t="s">
        <v>440</v>
      </c>
      <c r="F90" s="40">
        <v>70</v>
      </c>
      <c r="G90" s="41">
        <v>80</v>
      </c>
      <c r="H90" s="41">
        <v>77</v>
      </c>
      <c r="I90" s="41">
        <f t="shared" si="4"/>
        <v>7</v>
      </c>
      <c r="J90" s="41">
        <f t="shared" si="5"/>
        <v>-3</v>
      </c>
      <c r="K90" s="46">
        <f t="shared" si="6"/>
        <v>110.00000000000001</v>
      </c>
      <c r="L90" s="46">
        <f t="shared" si="7"/>
        <v>96.25</v>
      </c>
    </row>
    <row r="91" spans="1:12" ht="19.5" customHeight="1">
      <c r="A91" s="45" t="s">
        <v>12</v>
      </c>
      <c r="B91" s="45" t="s">
        <v>4</v>
      </c>
      <c r="C91" s="45" t="s">
        <v>26</v>
      </c>
      <c r="D91" s="45" t="s">
        <v>17</v>
      </c>
      <c r="E91" s="39" t="s">
        <v>356</v>
      </c>
      <c r="F91" s="40">
        <v>770</v>
      </c>
      <c r="G91" s="41">
        <v>858</v>
      </c>
      <c r="H91" s="41">
        <v>829</v>
      </c>
      <c r="I91" s="41">
        <f t="shared" si="4"/>
        <v>59</v>
      </c>
      <c r="J91" s="41">
        <f t="shared" si="5"/>
        <v>-29</v>
      </c>
      <c r="K91" s="46">
        <f t="shared" si="6"/>
        <v>107.66233766233766</v>
      </c>
      <c r="L91" s="46">
        <f t="shared" si="7"/>
        <v>96.62004662004662</v>
      </c>
    </row>
    <row r="92" spans="1:12" ht="19.5" customHeight="1">
      <c r="A92" s="45" t="s">
        <v>3</v>
      </c>
      <c r="B92" s="45" t="s">
        <v>13</v>
      </c>
      <c r="C92" s="45" t="s">
        <v>25</v>
      </c>
      <c r="D92" s="45" t="s">
        <v>5</v>
      </c>
      <c r="E92" s="39" t="s">
        <v>270</v>
      </c>
      <c r="F92" s="40">
        <v>1976</v>
      </c>
      <c r="G92" s="41">
        <v>2254</v>
      </c>
      <c r="H92" s="41">
        <v>2018</v>
      </c>
      <c r="I92" s="41">
        <f t="shared" si="4"/>
        <v>42</v>
      </c>
      <c r="J92" s="41">
        <f t="shared" si="5"/>
        <v>-236</v>
      </c>
      <c r="K92" s="46">
        <f t="shared" si="6"/>
        <v>102.1255060728745</v>
      </c>
      <c r="L92" s="46">
        <f t="shared" si="7"/>
        <v>89.52972493345163</v>
      </c>
    </row>
    <row r="93" spans="1:12" ht="19.5" customHeight="1">
      <c r="A93" s="45" t="s">
        <v>12</v>
      </c>
      <c r="B93" s="45" t="s">
        <v>4</v>
      </c>
      <c r="C93" s="45" t="s">
        <v>26</v>
      </c>
      <c r="D93" s="45" t="s">
        <v>17</v>
      </c>
      <c r="E93" s="39" t="s">
        <v>357</v>
      </c>
      <c r="F93" s="40">
        <v>1400</v>
      </c>
      <c r="G93" s="41">
        <v>1515</v>
      </c>
      <c r="H93" s="41">
        <v>1469</v>
      </c>
      <c r="I93" s="41">
        <f t="shared" si="4"/>
        <v>69</v>
      </c>
      <c r="J93" s="41">
        <f t="shared" si="5"/>
        <v>-46</v>
      </c>
      <c r="K93" s="46">
        <f t="shared" si="6"/>
        <v>104.92857142857144</v>
      </c>
      <c r="L93" s="46">
        <f t="shared" si="7"/>
        <v>96.96369636963696</v>
      </c>
    </row>
    <row r="94" spans="1:12" ht="19.5" customHeight="1">
      <c r="A94" s="45" t="s">
        <v>12</v>
      </c>
      <c r="B94" s="45" t="s">
        <v>4</v>
      </c>
      <c r="C94" s="45" t="s">
        <v>25</v>
      </c>
      <c r="D94" s="45" t="s">
        <v>8</v>
      </c>
      <c r="E94" s="39" t="s">
        <v>357</v>
      </c>
      <c r="F94" s="40">
        <v>1450</v>
      </c>
      <c r="G94" s="41">
        <v>1613</v>
      </c>
      <c r="H94" s="41">
        <v>1544</v>
      </c>
      <c r="I94" s="41">
        <f t="shared" si="4"/>
        <v>94</v>
      </c>
      <c r="J94" s="41">
        <f t="shared" si="5"/>
        <v>-69</v>
      </c>
      <c r="K94" s="46">
        <f t="shared" si="6"/>
        <v>106.48275862068965</v>
      </c>
      <c r="L94" s="46">
        <f t="shared" si="7"/>
        <v>95.72225666460012</v>
      </c>
    </row>
    <row r="95" spans="1:12" ht="19.5" customHeight="1">
      <c r="A95" s="45" t="s">
        <v>3</v>
      </c>
      <c r="B95" s="45" t="s">
        <v>13</v>
      </c>
      <c r="C95" s="45" t="s">
        <v>25</v>
      </c>
      <c r="D95" s="45" t="s">
        <v>11</v>
      </c>
      <c r="E95" s="39" t="s">
        <v>271</v>
      </c>
      <c r="F95" s="40">
        <v>1322</v>
      </c>
      <c r="G95" s="41">
        <v>1598</v>
      </c>
      <c r="H95" s="41">
        <v>1289</v>
      </c>
      <c r="I95" s="41">
        <f t="shared" si="4"/>
        <v>-33</v>
      </c>
      <c r="J95" s="41">
        <f t="shared" si="5"/>
        <v>-309</v>
      </c>
      <c r="K95" s="46">
        <f t="shared" si="6"/>
        <v>97.50378214826021</v>
      </c>
      <c r="L95" s="46">
        <f t="shared" si="7"/>
        <v>80.66332916145181</v>
      </c>
    </row>
    <row r="96" spans="1:12" ht="19.5" customHeight="1">
      <c r="A96" s="45" t="s">
        <v>12</v>
      </c>
      <c r="B96" s="45" t="s">
        <v>4</v>
      </c>
      <c r="C96" s="45" t="s">
        <v>25</v>
      </c>
      <c r="D96" s="45" t="s">
        <v>5</v>
      </c>
      <c r="E96" s="39" t="s">
        <v>358</v>
      </c>
      <c r="F96" s="40">
        <v>2236</v>
      </c>
      <c r="G96" s="41">
        <v>2537</v>
      </c>
      <c r="H96" s="41">
        <v>2112</v>
      </c>
      <c r="I96" s="41">
        <f t="shared" si="4"/>
        <v>-124</v>
      </c>
      <c r="J96" s="41">
        <f t="shared" si="5"/>
        <v>-425</v>
      </c>
      <c r="K96" s="46">
        <f t="shared" si="6"/>
        <v>94.45438282647585</v>
      </c>
      <c r="L96" s="46">
        <f t="shared" si="7"/>
        <v>83.24793062672448</v>
      </c>
    </row>
    <row r="97" spans="1:12" ht="19.5" customHeight="1">
      <c r="A97" s="45" t="s">
        <v>12</v>
      </c>
      <c r="B97" s="45" t="s">
        <v>4</v>
      </c>
      <c r="C97" s="45" t="s">
        <v>26</v>
      </c>
      <c r="D97" s="45" t="s">
        <v>17</v>
      </c>
      <c r="E97" s="39" t="s">
        <v>359</v>
      </c>
      <c r="F97" s="40">
        <v>1680</v>
      </c>
      <c r="G97" s="41">
        <v>1839</v>
      </c>
      <c r="H97" s="41">
        <v>1841</v>
      </c>
      <c r="I97" s="41">
        <f t="shared" si="4"/>
        <v>161</v>
      </c>
      <c r="J97" s="41">
        <f t="shared" si="5"/>
        <v>2</v>
      </c>
      <c r="K97" s="46">
        <f t="shared" si="6"/>
        <v>109.58333333333334</v>
      </c>
      <c r="L97" s="46">
        <f t="shared" si="7"/>
        <v>100.10875475802065</v>
      </c>
    </row>
    <row r="98" spans="1:12" ht="19.5" customHeight="1">
      <c r="A98" s="45" t="s">
        <v>12</v>
      </c>
      <c r="B98" s="45" t="s">
        <v>4</v>
      </c>
      <c r="C98" s="45" t="s">
        <v>26</v>
      </c>
      <c r="D98" s="45" t="s">
        <v>17</v>
      </c>
      <c r="E98" s="39" t="s">
        <v>360</v>
      </c>
      <c r="F98" s="40">
        <v>1450</v>
      </c>
      <c r="G98" s="41">
        <v>1558</v>
      </c>
      <c r="H98" s="41">
        <v>1542</v>
      </c>
      <c r="I98" s="41">
        <f t="shared" si="4"/>
        <v>92</v>
      </c>
      <c r="J98" s="41">
        <f t="shared" si="5"/>
        <v>-16</v>
      </c>
      <c r="K98" s="46">
        <f t="shared" si="6"/>
        <v>106.34482758620689</v>
      </c>
      <c r="L98" s="46">
        <f t="shared" si="7"/>
        <v>98.97304236200257</v>
      </c>
    </row>
    <row r="99" spans="1:12" ht="19.5" customHeight="1">
      <c r="A99" s="45" t="s">
        <v>12</v>
      </c>
      <c r="B99" s="45" t="s">
        <v>4</v>
      </c>
      <c r="C99" s="45" t="s">
        <v>25</v>
      </c>
      <c r="D99" s="45" t="s">
        <v>10</v>
      </c>
      <c r="E99" s="39" t="s">
        <v>478</v>
      </c>
      <c r="F99" s="40">
        <v>1957</v>
      </c>
      <c r="G99" s="41">
        <v>2014</v>
      </c>
      <c r="H99" s="41">
        <v>1025</v>
      </c>
      <c r="I99" s="41">
        <f t="shared" si="4"/>
        <v>-932</v>
      </c>
      <c r="J99" s="41">
        <f t="shared" si="5"/>
        <v>-989</v>
      </c>
      <c r="K99" s="46">
        <f t="shared" si="6"/>
        <v>52.37608584568216</v>
      </c>
      <c r="L99" s="46">
        <f t="shared" si="7"/>
        <v>50.89374379344588</v>
      </c>
    </row>
    <row r="100" spans="1:12" ht="19.5" customHeight="1">
      <c r="A100" s="45" t="s">
        <v>12</v>
      </c>
      <c r="B100" s="45" t="s">
        <v>4</v>
      </c>
      <c r="C100" s="45" t="s">
        <v>25</v>
      </c>
      <c r="D100" s="45" t="s">
        <v>8</v>
      </c>
      <c r="E100" s="39" t="s">
        <v>361</v>
      </c>
      <c r="F100" s="40">
        <v>200</v>
      </c>
      <c r="G100" s="41">
        <v>361</v>
      </c>
      <c r="H100" s="41">
        <v>189</v>
      </c>
      <c r="I100" s="41">
        <f t="shared" si="4"/>
        <v>-11</v>
      </c>
      <c r="J100" s="41">
        <f t="shared" si="5"/>
        <v>-172</v>
      </c>
      <c r="K100" s="46">
        <f t="shared" si="6"/>
        <v>94.5</v>
      </c>
      <c r="L100" s="46">
        <f t="shared" si="7"/>
        <v>52.35457063711911</v>
      </c>
    </row>
    <row r="101" spans="1:12" ht="19.5" customHeight="1">
      <c r="A101" s="45" t="s">
        <v>3</v>
      </c>
      <c r="B101" s="45" t="s">
        <v>73</v>
      </c>
      <c r="C101" s="45" t="s">
        <v>26</v>
      </c>
      <c r="D101" s="45" t="s">
        <v>17</v>
      </c>
      <c r="E101" s="39" t="s">
        <v>272</v>
      </c>
      <c r="F101" s="40">
        <v>580</v>
      </c>
      <c r="G101" s="41">
        <v>598</v>
      </c>
      <c r="H101" s="41">
        <v>597</v>
      </c>
      <c r="I101" s="41">
        <f t="shared" si="4"/>
        <v>17</v>
      </c>
      <c r="J101" s="41">
        <f t="shared" si="5"/>
        <v>-1</v>
      </c>
      <c r="K101" s="46">
        <f t="shared" si="6"/>
        <v>102.93103448275862</v>
      </c>
      <c r="L101" s="46">
        <f t="shared" si="7"/>
        <v>99.83277591973244</v>
      </c>
    </row>
    <row r="102" spans="1:12" ht="19.5" customHeight="1">
      <c r="A102" s="45" t="s">
        <v>12</v>
      </c>
      <c r="B102" s="45" t="s">
        <v>4</v>
      </c>
      <c r="C102" s="45" t="s">
        <v>26</v>
      </c>
      <c r="D102" s="45" t="s">
        <v>17</v>
      </c>
      <c r="E102" s="39" t="s">
        <v>362</v>
      </c>
      <c r="F102" s="40">
        <v>170</v>
      </c>
      <c r="G102" s="41">
        <v>175</v>
      </c>
      <c r="H102" s="41">
        <v>174</v>
      </c>
      <c r="I102" s="41">
        <f t="shared" si="4"/>
        <v>4</v>
      </c>
      <c r="J102" s="41">
        <f t="shared" si="5"/>
        <v>-1</v>
      </c>
      <c r="K102" s="46">
        <f t="shared" si="6"/>
        <v>102.35294117647058</v>
      </c>
      <c r="L102" s="46">
        <f t="shared" si="7"/>
        <v>99.42857142857143</v>
      </c>
    </row>
    <row r="103" spans="1:12" ht="19.5" customHeight="1">
      <c r="A103" s="45" t="s">
        <v>3</v>
      </c>
      <c r="B103" s="45" t="s">
        <v>4</v>
      </c>
      <c r="C103" s="45" t="s">
        <v>26</v>
      </c>
      <c r="D103" s="45" t="s">
        <v>17</v>
      </c>
      <c r="E103" s="39" t="s">
        <v>273</v>
      </c>
      <c r="F103" s="40">
        <v>3260</v>
      </c>
      <c r="G103" s="41">
        <v>3502</v>
      </c>
      <c r="H103" s="41">
        <v>3444</v>
      </c>
      <c r="I103" s="41">
        <f t="shared" si="4"/>
        <v>184</v>
      </c>
      <c r="J103" s="41">
        <f t="shared" si="5"/>
        <v>-58</v>
      </c>
      <c r="K103" s="46">
        <f t="shared" si="6"/>
        <v>105.64417177914109</v>
      </c>
      <c r="L103" s="46">
        <f t="shared" si="7"/>
        <v>98.3438035408338</v>
      </c>
    </row>
    <row r="104" spans="1:12" ht="19.5" customHeight="1">
      <c r="A104" s="45" t="s">
        <v>3</v>
      </c>
      <c r="B104" s="45" t="s">
        <v>13</v>
      </c>
      <c r="C104" s="45" t="s">
        <v>26</v>
      </c>
      <c r="D104" s="45" t="s">
        <v>17</v>
      </c>
      <c r="E104" s="39" t="s">
        <v>274</v>
      </c>
      <c r="F104" s="40">
        <v>2290</v>
      </c>
      <c r="G104" s="41">
        <v>2539</v>
      </c>
      <c r="H104" s="41">
        <v>2505</v>
      </c>
      <c r="I104" s="41">
        <f t="shared" si="4"/>
        <v>215</v>
      </c>
      <c r="J104" s="41">
        <f t="shared" si="5"/>
        <v>-34</v>
      </c>
      <c r="K104" s="46">
        <f t="shared" si="6"/>
        <v>109.38864628820961</v>
      </c>
      <c r="L104" s="46">
        <f t="shared" si="7"/>
        <v>98.66089011421819</v>
      </c>
    </row>
    <row r="105" spans="1:12" ht="19.5" customHeight="1">
      <c r="A105" s="45" t="s">
        <v>3</v>
      </c>
      <c r="B105" s="45" t="s">
        <v>4</v>
      </c>
      <c r="C105" s="45" t="s">
        <v>26</v>
      </c>
      <c r="D105" s="45" t="s">
        <v>17</v>
      </c>
      <c r="E105" s="39" t="s">
        <v>275</v>
      </c>
      <c r="F105" s="40">
        <v>1815</v>
      </c>
      <c r="G105" s="41">
        <v>1926</v>
      </c>
      <c r="H105" s="41">
        <v>1863</v>
      </c>
      <c r="I105" s="41">
        <f t="shared" si="4"/>
        <v>48</v>
      </c>
      <c r="J105" s="41">
        <f t="shared" si="5"/>
        <v>-63</v>
      </c>
      <c r="K105" s="46">
        <f t="shared" si="6"/>
        <v>102.64462809917356</v>
      </c>
      <c r="L105" s="46">
        <f t="shared" si="7"/>
        <v>96.72897196261682</v>
      </c>
    </row>
    <row r="106" spans="1:12" ht="19.5" customHeight="1">
      <c r="A106" s="45" t="s">
        <v>12</v>
      </c>
      <c r="B106" s="45" t="s">
        <v>4</v>
      </c>
      <c r="C106" s="45" t="s">
        <v>26</v>
      </c>
      <c r="D106" s="45" t="s">
        <v>21</v>
      </c>
      <c r="E106" s="39" t="s">
        <v>363</v>
      </c>
      <c r="F106" s="40">
        <v>540</v>
      </c>
      <c r="G106" s="41">
        <v>599</v>
      </c>
      <c r="H106" s="41">
        <v>548</v>
      </c>
      <c r="I106" s="41">
        <f t="shared" si="4"/>
        <v>8</v>
      </c>
      <c r="J106" s="41">
        <f t="shared" si="5"/>
        <v>-51</v>
      </c>
      <c r="K106" s="46">
        <f t="shared" si="6"/>
        <v>101.48148148148148</v>
      </c>
      <c r="L106" s="46">
        <f t="shared" si="7"/>
        <v>91.48580968280467</v>
      </c>
    </row>
    <row r="107" spans="1:12" ht="19.5" customHeight="1">
      <c r="A107" s="45" t="s">
        <v>12</v>
      </c>
      <c r="B107" s="45" t="s">
        <v>4</v>
      </c>
      <c r="C107" s="45" t="s">
        <v>26</v>
      </c>
      <c r="D107" s="45" t="s">
        <v>17</v>
      </c>
      <c r="E107" s="39" t="s">
        <v>364</v>
      </c>
      <c r="F107" s="40">
        <v>1730</v>
      </c>
      <c r="G107" s="41">
        <v>1880</v>
      </c>
      <c r="H107" s="41">
        <v>1830</v>
      </c>
      <c r="I107" s="41">
        <f t="shared" si="4"/>
        <v>100</v>
      </c>
      <c r="J107" s="41">
        <f t="shared" si="5"/>
        <v>-50</v>
      </c>
      <c r="K107" s="46">
        <f t="shared" si="6"/>
        <v>105.78034682080926</v>
      </c>
      <c r="L107" s="46">
        <f t="shared" si="7"/>
        <v>97.3404255319149</v>
      </c>
    </row>
    <row r="108" spans="1:12" ht="19.5" customHeight="1">
      <c r="A108" s="45" t="s">
        <v>12</v>
      </c>
      <c r="B108" s="45" t="s">
        <v>4</v>
      </c>
      <c r="C108" s="45" t="s">
        <v>26</v>
      </c>
      <c r="D108" s="45" t="s">
        <v>21</v>
      </c>
      <c r="E108" s="39" t="s">
        <v>365</v>
      </c>
      <c r="F108" s="40">
        <v>122</v>
      </c>
      <c r="G108" s="41">
        <v>138</v>
      </c>
      <c r="H108" s="41">
        <v>128</v>
      </c>
      <c r="I108" s="41">
        <f t="shared" si="4"/>
        <v>6</v>
      </c>
      <c r="J108" s="41">
        <f t="shared" si="5"/>
        <v>-10</v>
      </c>
      <c r="K108" s="46">
        <f t="shared" si="6"/>
        <v>104.91803278688525</v>
      </c>
      <c r="L108" s="46">
        <f t="shared" si="7"/>
        <v>92.7536231884058</v>
      </c>
    </row>
    <row r="109" spans="1:12" ht="19.5" customHeight="1">
      <c r="A109" s="45" t="s">
        <v>12</v>
      </c>
      <c r="B109" s="45" t="s">
        <v>4</v>
      </c>
      <c r="C109" s="45" t="s">
        <v>25</v>
      </c>
      <c r="D109" s="45" t="s">
        <v>20</v>
      </c>
      <c r="E109" s="39" t="s">
        <v>366</v>
      </c>
      <c r="F109" s="40">
        <v>1750</v>
      </c>
      <c r="G109" s="41">
        <v>1897</v>
      </c>
      <c r="H109" s="41">
        <v>1790</v>
      </c>
      <c r="I109" s="41">
        <f t="shared" si="4"/>
        <v>40</v>
      </c>
      <c r="J109" s="41">
        <f t="shared" si="5"/>
        <v>-107</v>
      </c>
      <c r="K109" s="46">
        <f t="shared" si="6"/>
        <v>102.28571428571429</v>
      </c>
      <c r="L109" s="46">
        <f t="shared" si="7"/>
        <v>94.35951502372166</v>
      </c>
    </row>
    <row r="110" spans="1:12" ht="19.5" customHeight="1">
      <c r="A110" s="45" t="s">
        <v>12</v>
      </c>
      <c r="B110" s="45" t="s">
        <v>4</v>
      </c>
      <c r="C110" s="45" t="s">
        <v>25</v>
      </c>
      <c r="D110" s="45" t="s">
        <v>8</v>
      </c>
      <c r="E110" s="39" t="s">
        <v>367</v>
      </c>
      <c r="F110" s="40">
        <v>2320</v>
      </c>
      <c r="G110" s="41">
        <v>2595</v>
      </c>
      <c r="H110" s="41">
        <v>2481</v>
      </c>
      <c r="I110" s="41">
        <f t="shared" si="4"/>
        <v>161</v>
      </c>
      <c r="J110" s="41">
        <f t="shared" si="5"/>
        <v>-114</v>
      </c>
      <c r="K110" s="46">
        <f t="shared" si="6"/>
        <v>106.9396551724138</v>
      </c>
      <c r="L110" s="46">
        <f t="shared" si="7"/>
        <v>95.60693641618498</v>
      </c>
    </row>
    <row r="111" spans="1:12" ht="19.5" customHeight="1">
      <c r="A111" s="45" t="s">
        <v>12</v>
      </c>
      <c r="B111" s="45" t="s">
        <v>4</v>
      </c>
      <c r="C111" s="45" t="s">
        <v>26</v>
      </c>
      <c r="D111" s="45" t="s">
        <v>21</v>
      </c>
      <c r="E111" s="39" t="s">
        <v>368</v>
      </c>
      <c r="F111" s="40">
        <v>1280</v>
      </c>
      <c r="G111" s="41">
        <v>1424</v>
      </c>
      <c r="H111" s="41">
        <v>1333</v>
      </c>
      <c r="I111" s="41">
        <f t="shared" si="4"/>
        <v>53</v>
      </c>
      <c r="J111" s="41">
        <f t="shared" si="5"/>
        <v>-91</v>
      </c>
      <c r="K111" s="46">
        <f t="shared" si="6"/>
        <v>104.14062500000001</v>
      </c>
      <c r="L111" s="46">
        <f t="shared" si="7"/>
        <v>93.60955056179775</v>
      </c>
    </row>
    <row r="112" spans="1:12" ht="19.5" customHeight="1">
      <c r="A112" s="45" t="s">
        <v>12</v>
      </c>
      <c r="B112" s="45" t="s">
        <v>4</v>
      </c>
      <c r="C112" s="45" t="s">
        <v>26</v>
      </c>
      <c r="D112" s="45" t="s">
        <v>17</v>
      </c>
      <c r="E112" s="39" t="s">
        <v>369</v>
      </c>
      <c r="F112" s="40">
        <v>540</v>
      </c>
      <c r="G112" s="41">
        <v>590</v>
      </c>
      <c r="H112" s="41">
        <v>585</v>
      </c>
      <c r="I112" s="41">
        <f t="shared" si="4"/>
        <v>45</v>
      </c>
      <c r="J112" s="41">
        <f t="shared" si="5"/>
        <v>-5</v>
      </c>
      <c r="K112" s="46">
        <f t="shared" si="6"/>
        <v>108.33333333333333</v>
      </c>
      <c r="L112" s="46">
        <f t="shared" si="7"/>
        <v>99.15254237288136</v>
      </c>
    </row>
    <row r="113" spans="1:12" ht="19.5" customHeight="1">
      <c r="A113" s="45" t="s">
        <v>12</v>
      </c>
      <c r="B113" s="45" t="s">
        <v>4</v>
      </c>
      <c r="C113" s="45" t="s">
        <v>26</v>
      </c>
      <c r="D113" s="45" t="s">
        <v>17</v>
      </c>
      <c r="E113" s="39" t="s">
        <v>370</v>
      </c>
      <c r="F113" s="40">
        <v>3899</v>
      </c>
      <c r="G113" s="41">
        <v>4320</v>
      </c>
      <c r="H113" s="41">
        <v>4104</v>
      </c>
      <c r="I113" s="41">
        <f t="shared" si="4"/>
        <v>205</v>
      </c>
      <c r="J113" s="41">
        <f t="shared" si="5"/>
        <v>-216</v>
      </c>
      <c r="K113" s="46">
        <f t="shared" si="6"/>
        <v>105.25775839958965</v>
      </c>
      <c r="L113" s="46">
        <f t="shared" si="7"/>
        <v>95</v>
      </c>
    </row>
    <row r="114" spans="1:12" ht="19.5" customHeight="1">
      <c r="A114" s="45" t="s">
        <v>12</v>
      </c>
      <c r="B114" s="45" t="s">
        <v>4</v>
      </c>
      <c r="C114" s="45" t="s">
        <v>25</v>
      </c>
      <c r="D114" s="45" t="s">
        <v>8</v>
      </c>
      <c r="E114" s="39" t="s">
        <v>444</v>
      </c>
      <c r="F114" s="40">
        <v>50</v>
      </c>
      <c r="G114" s="41">
        <v>67</v>
      </c>
      <c r="H114" s="41">
        <v>48</v>
      </c>
      <c r="I114" s="41">
        <f t="shared" si="4"/>
        <v>-2</v>
      </c>
      <c r="J114" s="41">
        <f t="shared" si="5"/>
        <v>-19</v>
      </c>
      <c r="K114" s="46">
        <f t="shared" si="6"/>
        <v>96</v>
      </c>
      <c r="L114" s="46">
        <f t="shared" si="7"/>
        <v>71.64179104477611</v>
      </c>
    </row>
    <row r="115" spans="1:12" ht="19.5" customHeight="1">
      <c r="A115" s="45" t="s">
        <v>12</v>
      </c>
      <c r="B115" s="45" t="s">
        <v>4</v>
      </c>
      <c r="C115" s="45" t="s">
        <v>26</v>
      </c>
      <c r="D115" s="45" t="s">
        <v>17</v>
      </c>
      <c r="E115" s="39" t="s">
        <v>371</v>
      </c>
      <c r="F115" s="40">
        <v>2185</v>
      </c>
      <c r="G115" s="41">
        <v>2367</v>
      </c>
      <c r="H115" s="41">
        <v>2301</v>
      </c>
      <c r="I115" s="41">
        <f t="shared" si="4"/>
        <v>116</v>
      </c>
      <c r="J115" s="41">
        <f t="shared" si="5"/>
        <v>-66</v>
      </c>
      <c r="K115" s="46">
        <f t="shared" si="6"/>
        <v>105.30892448512586</v>
      </c>
      <c r="L115" s="46">
        <f t="shared" si="7"/>
        <v>97.21166032953104</v>
      </c>
    </row>
    <row r="116" spans="1:12" ht="19.5" customHeight="1">
      <c r="A116" s="45" t="s">
        <v>12</v>
      </c>
      <c r="B116" s="45" t="s">
        <v>4</v>
      </c>
      <c r="C116" s="45" t="s">
        <v>25</v>
      </c>
      <c r="D116" s="45" t="s">
        <v>20</v>
      </c>
      <c r="E116" s="39" t="s">
        <v>372</v>
      </c>
      <c r="F116" s="40">
        <v>2140</v>
      </c>
      <c r="G116" s="41">
        <v>2354</v>
      </c>
      <c r="H116" s="41">
        <v>1957</v>
      </c>
      <c r="I116" s="41">
        <f t="shared" si="4"/>
        <v>-183</v>
      </c>
      <c r="J116" s="41">
        <f t="shared" si="5"/>
        <v>-397</v>
      </c>
      <c r="K116" s="46">
        <f t="shared" si="6"/>
        <v>91.44859813084112</v>
      </c>
      <c r="L116" s="46">
        <f t="shared" si="7"/>
        <v>83.13508920985556</v>
      </c>
    </row>
    <row r="117" spans="1:12" ht="19.5" customHeight="1">
      <c r="A117" s="45" t="s">
        <v>12</v>
      </c>
      <c r="B117" s="45" t="s">
        <v>4</v>
      </c>
      <c r="C117" s="45" t="s">
        <v>26</v>
      </c>
      <c r="D117" s="45" t="s">
        <v>17</v>
      </c>
      <c r="E117" s="39" t="s">
        <v>373</v>
      </c>
      <c r="F117" s="40">
        <v>2320</v>
      </c>
      <c r="G117" s="41">
        <v>2488</v>
      </c>
      <c r="H117" s="41">
        <v>2475</v>
      </c>
      <c r="I117" s="41">
        <f t="shared" si="4"/>
        <v>155</v>
      </c>
      <c r="J117" s="41">
        <f t="shared" si="5"/>
        <v>-13</v>
      </c>
      <c r="K117" s="46">
        <f t="shared" si="6"/>
        <v>106.68103448275863</v>
      </c>
      <c r="L117" s="46">
        <f t="shared" si="7"/>
        <v>99.47749196141478</v>
      </c>
    </row>
    <row r="118" spans="1:12" ht="19.5" customHeight="1">
      <c r="A118" s="45" t="s">
        <v>12</v>
      </c>
      <c r="B118" s="45" t="s">
        <v>4</v>
      </c>
      <c r="C118" s="45" t="s">
        <v>26</v>
      </c>
      <c r="D118" s="45" t="s">
        <v>21</v>
      </c>
      <c r="E118" s="39" t="s">
        <v>374</v>
      </c>
      <c r="F118" s="40">
        <v>90</v>
      </c>
      <c r="G118" s="41">
        <v>43</v>
      </c>
      <c r="H118" s="41">
        <v>41</v>
      </c>
      <c r="I118" s="41">
        <f t="shared" si="4"/>
        <v>-49</v>
      </c>
      <c r="J118" s="41">
        <f t="shared" si="5"/>
        <v>-2</v>
      </c>
      <c r="K118" s="46">
        <f t="shared" si="6"/>
        <v>45.55555555555556</v>
      </c>
      <c r="L118" s="46">
        <f t="shared" si="7"/>
        <v>95.34883720930233</v>
      </c>
    </row>
    <row r="119" spans="1:12" ht="19.5" customHeight="1">
      <c r="A119" s="45" t="s">
        <v>12</v>
      </c>
      <c r="B119" s="45" t="s">
        <v>4</v>
      </c>
      <c r="C119" s="45" t="s">
        <v>26</v>
      </c>
      <c r="D119" s="45" t="s">
        <v>21</v>
      </c>
      <c r="E119" s="39" t="s">
        <v>375</v>
      </c>
      <c r="F119" s="40">
        <v>2620</v>
      </c>
      <c r="G119" s="41">
        <v>2817</v>
      </c>
      <c r="H119" s="41">
        <v>2712</v>
      </c>
      <c r="I119" s="41">
        <f t="shared" si="4"/>
        <v>92</v>
      </c>
      <c r="J119" s="41">
        <f t="shared" si="5"/>
        <v>-105</v>
      </c>
      <c r="K119" s="46">
        <f t="shared" si="6"/>
        <v>103.5114503816794</v>
      </c>
      <c r="L119" s="46">
        <f t="shared" si="7"/>
        <v>96.27263045793397</v>
      </c>
    </row>
    <row r="120" spans="1:12" ht="19.5" customHeight="1">
      <c r="A120" s="45" t="s">
        <v>12</v>
      </c>
      <c r="B120" s="45" t="s">
        <v>4</v>
      </c>
      <c r="C120" s="45" t="s">
        <v>26</v>
      </c>
      <c r="D120" s="45" t="s">
        <v>17</v>
      </c>
      <c r="E120" s="39" t="s">
        <v>376</v>
      </c>
      <c r="F120" s="40">
        <v>2280</v>
      </c>
      <c r="G120" s="41">
        <v>2481</v>
      </c>
      <c r="H120" s="41">
        <v>2455</v>
      </c>
      <c r="I120" s="41">
        <f t="shared" si="4"/>
        <v>175</v>
      </c>
      <c r="J120" s="41">
        <f t="shared" si="5"/>
        <v>-26</v>
      </c>
      <c r="K120" s="46">
        <f t="shared" si="6"/>
        <v>107.67543859649122</v>
      </c>
      <c r="L120" s="46">
        <f t="shared" si="7"/>
        <v>98.95203546956873</v>
      </c>
    </row>
    <row r="121" spans="1:12" ht="19.5" customHeight="1">
      <c r="A121" s="45" t="s">
        <v>3</v>
      </c>
      <c r="B121" s="45" t="s">
        <v>4</v>
      </c>
      <c r="C121" s="45" t="s">
        <v>25</v>
      </c>
      <c r="D121" s="45" t="s">
        <v>15</v>
      </c>
      <c r="E121" s="39" t="s">
        <v>276</v>
      </c>
      <c r="F121" s="40">
        <v>2055</v>
      </c>
      <c r="G121" s="41">
        <v>2192</v>
      </c>
      <c r="H121" s="41">
        <v>2123</v>
      </c>
      <c r="I121" s="41">
        <f t="shared" si="4"/>
        <v>68</v>
      </c>
      <c r="J121" s="41">
        <f t="shared" si="5"/>
        <v>-69</v>
      </c>
      <c r="K121" s="46">
        <f t="shared" si="6"/>
        <v>103.30900243309003</v>
      </c>
      <c r="L121" s="46">
        <f t="shared" si="7"/>
        <v>96.8521897810219</v>
      </c>
    </row>
    <row r="122" spans="1:12" ht="19.5" customHeight="1">
      <c r="A122" s="45" t="s">
        <v>12</v>
      </c>
      <c r="B122" s="45" t="s">
        <v>4</v>
      </c>
      <c r="C122" s="45" t="s">
        <v>25</v>
      </c>
      <c r="D122" s="45" t="s">
        <v>8</v>
      </c>
      <c r="E122" s="39" t="s">
        <v>377</v>
      </c>
      <c r="F122" s="40">
        <v>2530</v>
      </c>
      <c r="G122" s="41">
        <v>2726</v>
      </c>
      <c r="H122" s="41">
        <v>2662</v>
      </c>
      <c r="I122" s="41">
        <f t="shared" si="4"/>
        <v>132</v>
      </c>
      <c r="J122" s="41">
        <f t="shared" si="5"/>
        <v>-64</v>
      </c>
      <c r="K122" s="46">
        <f t="shared" si="6"/>
        <v>105.21739130434781</v>
      </c>
      <c r="L122" s="46">
        <f t="shared" si="7"/>
        <v>97.65223771093177</v>
      </c>
    </row>
    <row r="123" spans="1:12" ht="19.5" customHeight="1">
      <c r="A123" s="45" t="s">
        <v>12</v>
      </c>
      <c r="B123" s="45" t="s">
        <v>4</v>
      </c>
      <c r="C123" s="45" t="s">
        <v>26</v>
      </c>
      <c r="D123" s="45" t="s">
        <v>17</v>
      </c>
      <c r="E123" s="39" t="s">
        <v>378</v>
      </c>
      <c r="F123" s="40">
        <v>2695</v>
      </c>
      <c r="G123" s="41">
        <v>2962</v>
      </c>
      <c r="H123" s="41">
        <v>2876</v>
      </c>
      <c r="I123" s="41">
        <f t="shared" si="4"/>
        <v>181</v>
      </c>
      <c r="J123" s="41">
        <f t="shared" si="5"/>
        <v>-86</v>
      </c>
      <c r="K123" s="46">
        <f t="shared" si="6"/>
        <v>106.71614100185529</v>
      </c>
      <c r="L123" s="46">
        <f t="shared" si="7"/>
        <v>97.09655638082377</v>
      </c>
    </row>
    <row r="124" spans="1:12" ht="19.5" customHeight="1">
      <c r="A124" s="45" t="s">
        <v>12</v>
      </c>
      <c r="B124" s="45" t="s">
        <v>4</v>
      </c>
      <c r="C124" s="45" t="s">
        <v>26</v>
      </c>
      <c r="D124" s="45" t="s">
        <v>17</v>
      </c>
      <c r="E124" s="39" t="s">
        <v>462</v>
      </c>
      <c r="F124" s="40">
        <v>50</v>
      </c>
      <c r="G124" s="41">
        <v>50</v>
      </c>
      <c r="H124" s="41">
        <v>26</v>
      </c>
      <c r="I124" s="41">
        <f t="shared" si="4"/>
        <v>-24</v>
      </c>
      <c r="J124" s="41">
        <f t="shared" si="5"/>
        <v>-24</v>
      </c>
      <c r="K124" s="46">
        <f t="shared" si="6"/>
        <v>52</v>
      </c>
      <c r="L124" s="46">
        <f t="shared" si="7"/>
        <v>52</v>
      </c>
    </row>
    <row r="125" spans="1:12" ht="19.5" customHeight="1">
      <c r="A125" s="45" t="s">
        <v>12</v>
      </c>
      <c r="B125" s="45" t="s">
        <v>4</v>
      </c>
      <c r="C125" s="45" t="s">
        <v>25</v>
      </c>
      <c r="D125" s="45" t="s">
        <v>16</v>
      </c>
      <c r="E125" s="39" t="s">
        <v>379</v>
      </c>
      <c r="F125" s="40">
        <v>2519</v>
      </c>
      <c r="G125" s="41">
        <v>2755</v>
      </c>
      <c r="H125" s="41">
        <v>2642</v>
      </c>
      <c r="I125" s="41">
        <f t="shared" si="4"/>
        <v>123</v>
      </c>
      <c r="J125" s="41">
        <f t="shared" si="5"/>
        <v>-113</v>
      </c>
      <c r="K125" s="46">
        <f t="shared" si="6"/>
        <v>104.88289003572847</v>
      </c>
      <c r="L125" s="46">
        <f t="shared" si="7"/>
        <v>95.8983666061706</v>
      </c>
    </row>
    <row r="126" spans="1:12" ht="19.5" customHeight="1">
      <c r="A126" s="45" t="s">
        <v>12</v>
      </c>
      <c r="B126" s="45" t="s">
        <v>4</v>
      </c>
      <c r="C126" s="45" t="s">
        <v>26</v>
      </c>
      <c r="D126" s="45" t="s">
        <v>21</v>
      </c>
      <c r="E126" s="39" t="s">
        <v>380</v>
      </c>
      <c r="F126" s="40">
        <v>220</v>
      </c>
      <c r="G126" s="41">
        <v>248</v>
      </c>
      <c r="H126" s="41">
        <v>212</v>
      </c>
      <c r="I126" s="41">
        <f t="shared" si="4"/>
        <v>-8</v>
      </c>
      <c r="J126" s="41">
        <f t="shared" si="5"/>
        <v>-36</v>
      </c>
      <c r="K126" s="46">
        <f t="shared" si="6"/>
        <v>96.36363636363636</v>
      </c>
      <c r="L126" s="46">
        <f t="shared" si="7"/>
        <v>85.48387096774194</v>
      </c>
    </row>
    <row r="127" spans="1:12" ht="19.5" customHeight="1">
      <c r="A127" s="45" t="s">
        <v>12</v>
      </c>
      <c r="B127" s="45" t="s">
        <v>4</v>
      </c>
      <c r="C127" s="45" t="s">
        <v>25</v>
      </c>
      <c r="D127" s="45" t="s">
        <v>11</v>
      </c>
      <c r="E127" s="39" t="s">
        <v>445</v>
      </c>
      <c r="F127" s="40">
        <v>330</v>
      </c>
      <c r="G127" s="41">
        <v>494</v>
      </c>
      <c r="H127" s="41">
        <v>357</v>
      </c>
      <c r="I127" s="41">
        <f t="shared" si="4"/>
        <v>27</v>
      </c>
      <c r="J127" s="41">
        <f t="shared" si="5"/>
        <v>-137</v>
      </c>
      <c r="K127" s="46">
        <f t="shared" si="6"/>
        <v>108.18181818181817</v>
      </c>
      <c r="L127" s="46">
        <f t="shared" si="7"/>
        <v>72.2672064777328</v>
      </c>
    </row>
    <row r="128" spans="1:12" ht="19.5" customHeight="1">
      <c r="A128" s="45" t="s">
        <v>12</v>
      </c>
      <c r="B128" s="45" t="s">
        <v>4</v>
      </c>
      <c r="C128" s="45" t="s">
        <v>26</v>
      </c>
      <c r="D128" s="45" t="s">
        <v>21</v>
      </c>
      <c r="E128" s="39" t="s">
        <v>381</v>
      </c>
      <c r="F128" s="40">
        <v>2007</v>
      </c>
      <c r="G128" s="41">
        <v>2182</v>
      </c>
      <c r="H128" s="41">
        <v>2147</v>
      </c>
      <c r="I128" s="41">
        <f t="shared" si="4"/>
        <v>140</v>
      </c>
      <c r="J128" s="41">
        <f t="shared" si="5"/>
        <v>-35</v>
      </c>
      <c r="K128" s="46">
        <f t="shared" si="6"/>
        <v>106.97558545092178</v>
      </c>
      <c r="L128" s="46">
        <f t="shared" si="7"/>
        <v>98.39596700274977</v>
      </c>
    </row>
    <row r="129" spans="1:12" ht="19.5" customHeight="1">
      <c r="A129" s="45" t="s">
        <v>3</v>
      </c>
      <c r="B129" s="45" t="s">
        <v>4</v>
      </c>
      <c r="C129" s="45" t="s">
        <v>25</v>
      </c>
      <c r="D129" s="45" t="s">
        <v>11</v>
      </c>
      <c r="E129" s="39" t="s">
        <v>277</v>
      </c>
      <c r="F129" s="40">
        <v>1770</v>
      </c>
      <c r="G129" s="41">
        <v>1894</v>
      </c>
      <c r="H129" s="41">
        <v>1849</v>
      </c>
      <c r="I129" s="41">
        <f t="shared" si="4"/>
        <v>79</v>
      </c>
      <c r="J129" s="41">
        <f t="shared" si="5"/>
        <v>-45</v>
      </c>
      <c r="K129" s="46">
        <f t="shared" si="6"/>
        <v>104.46327683615819</v>
      </c>
      <c r="L129" s="46">
        <f t="shared" si="7"/>
        <v>97.62407602956705</v>
      </c>
    </row>
    <row r="130" spans="1:12" ht="19.5" customHeight="1">
      <c r="A130" s="45" t="s">
        <v>12</v>
      </c>
      <c r="B130" s="45" t="s">
        <v>4</v>
      </c>
      <c r="C130" s="45" t="s">
        <v>26</v>
      </c>
      <c r="D130" s="45" t="s">
        <v>21</v>
      </c>
      <c r="E130" s="39" t="s">
        <v>382</v>
      </c>
      <c r="F130" s="40">
        <v>1277</v>
      </c>
      <c r="G130" s="41">
        <v>1400</v>
      </c>
      <c r="H130" s="41">
        <v>1338</v>
      </c>
      <c r="I130" s="41">
        <f t="shared" si="4"/>
        <v>61</v>
      </c>
      <c r="J130" s="41">
        <f t="shared" si="5"/>
        <v>-62</v>
      </c>
      <c r="K130" s="46">
        <f t="shared" si="6"/>
        <v>104.7768206734534</v>
      </c>
      <c r="L130" s="46">
        <f t="shared" si="7"/>
        <v>95.57142857142857</v>
      </c>
    </row>
    <row r="131" spans="1:12" ht="19.5" customHeight="1">
      <c r="A131" s="45" t="s">
        <v>3</v>
      </c>
      <c r="B131" s="45" t="s">
        <v>4</v>
      </c>
      <c r="C131" s="45" t="s">
        <v>25</v>
      </c>
      <c r="D131" s="45" t="s">
        <v>15</v>
      </c>
      <c r="E131" s="39" t="s">
        <v>278</v>
      </c>
      <c r="F131" s="40">
        <v>1219</v>
      </c>
      <c r="G131" s="41">
        <v>1291</v>
      </c>
      <c r="H131" s="41">
        <v>1061</v>
      </c>
      <c r="I131" s="41">
        <f t="shared" si="4"/>
        <v>-158</v>
      </c>
      <c r="J131" s="41">
        <f t="shared" si="5"/>
        <v>-230</v>
      </c>
      <c r="K131" s="46">
        <f t="shared" si="6"/>
        <v>87.03855619360131</v>
      </c>
      <c r="L131" s="46">
        <f t="shared" si="7"/>
        <v>82.18435321456235</v>
      </c>
    </row>
    <row r="132" spans="1:12" ht="19.5" customHeight="1">
      <c r="A132" s="45" t="s">
        <v>12</v>
      </c>
      <c r="B132" s="45" t="s">
        <v>4</v>
      </c>
      <c r="C132" s="45" t="s">
        <v>25</v>
      </c>
      <c r="D132" s="45" t="s">
        <v>5</v>
      </c>
      <c r="E132" s="39" t="s">
        <v>383</v>
      </c>
      <c r="F132" s="40">
        <v>1529</v>
      </c>
      <c r="G132" s="41">
        <v>1705</v>
      </c>
      <c r="H132" s="41">
        <v>1641</v>
      </c>
      <c r="I132" s="41">
        <f aca="true" t="shared" si="8" ref="I132:I195">H132-F132</f>
        <v>112</v>
      </c>
      <c r="J132" s="41">
        <f aca="true" t="shared" si="9" ref="J132:J195">H132-G132</f>
        <v>-64</v>
      </c>
      <c r="K132" s="46">
        <f aca="true" t="shared" si="10" ref="K132:K195">H132/F132*100</f>
        <v>107.32504905166775</v>
      </c>
      <c r="L132" s="46">
        <f aca="true" t="shared" si="11" ref="L132:L195">H132/G132*100</f>
        <v>96.24633431085043</v>
      </c>
    </row>
    <row r="133" spans="1:12" ht="19.5" customHeight="1">
      <c r="A133" s="45" t="s">
        <v>12</v>
      </c>
      <c r="B133" s="45" t="s">
        <v>4</v>
      </c>
      <c r="C133" s="45" t="s">
        <v>26</v>
      </c>
      <c r="D133" s="45" t="s">
        <v>17</v>
      </c>
      <c r="E133" s="39" t="s">
        <v>383</v>
      </c>
      <c r="F133" s="40">
        <v>3920</v>
      </c>
      <c r="G133" s="41">
        <v>4243</v>
      </c>
      <c r="H133" s="41">
        <v>4296</v>
      </c>
      <c r="I133" s="41">
        <f t="shared" si="8"/>
        <v>376</v>
      </c>
      <c r="J133" s="41">
        <f t="shared" si="9"/>
        <v>53</v>
      </c>
      <c r="K133" s="46">
        <f t="shared" si="10"/>
        <v>109.59183673469389</v>
      </c>
      <c r="L133" s="46">
        <f t="shared" si="11"/>
        <v>101.24911619137403</v>
      </c>
    </row>
    <row r="134" spans="1:12" ht="19.5" customHeight="1">
      <c r="A134" s="45" t="s">
        <v>12</v>
      </c>
      <c r="B134" s="45" t="s">
        <v>4</v>
      </c>
      <c r="C134" s="45" t="s">
        <v>25</v>
      </c>
      <c r="D134" s="45" t="s">
        <v>11</v>
      </c>
      <c r="E134" s="39" t="s">
        <v>384</v>
      </c>
      <c r="F134" s="40">
        <v>5250</v>
      </c>
      <c r="G134" s="41">
        <v>5729</v>
      </c>
      <c r="H134" s="41">
        <v>5637</v>
      </c>
      <c r="I134" s="41">
        <f t="shared" si="8"/>
        <v>387</v>
      </c>
      <c r="J134" s="41">
        <f t="shared" si="9"/>
        <v>-92</v>
      </c>
      <c r="K134" s="46">
        <f t="shared" si="10"/>
        <v>107.37142857142857</v>
      </c>
      <c r="L134" s="46">
        <f t="shared" si="11"/>
        <v>98.39413510211206</v>
      </c>
    </row>
    <row r="135" spans="1:12" ht="19.5" customHeight="1">
      <c r="A135" s="45" t="s">
        <v>12</v>
      </c>
      <c r="B135" s="45" t="s">
        <v>4</v>
      </c>
      <c r="C135" s="45" t="s">
        <v>25</v>
      </c>
      <c r="D135" s="45" t="s">
        <v>11</v>
      </c>
      <c r="E135" s="39" t="s">
        <v>385</v>
      </c>
      <c r="F135" s="40">
        <v>140</v>
      </c>
      <c r="G135" s="41">
        <v>146</v>
      </c>
      <c r="H135" s="41">
        <v>114</v>
      </c>
      <c r="I135" s="41">
        <f t="shared" si="8"/>
        <v>-26</v>
      </c>
      <c r="J135" s="41">
        <f t="shared" si="9"/>
        <v>-32</v>
      </c>
      <c r="K135" s="46">
        <f t="shared" si="10"/>
        <v>81.42857142857143</v>
      </c>
      <c r="L135" s="46">
        <f t="shared" si="11"/>
        <v>78.08219178082192</v>
      </c>
    </row>
    <row r="136" spans="1:12" ht="19.5" customHeight="1">
      <c r="A136" s="45" t="s">
        <v>12</v>
      </c>
      <c r="B136" s="45" t="s">
        <v>4</v>
      </c>
      <c r="C136" s="45" t="s">
        <v>25</v>
      </c>
      <c r="D136" s="45" t="s">
        <v>20</v>
      </c>
      <c r="E136" s="39" t="s">
        <v>386</v>
      </c>
      <c r="F136" s="40">
        <v>1080</v>
      </c>
      <c r="G136" s="41">
        <v>2393</v>
      </c>
      <c r="H136" s="41">
        <v>798</v>
      </c>
      <c r="I136" s="41">
        <f t="shared" si="8"/>
        <v>-282</v>
      </c>
      <c r="J136" s="41">
        <f t="shared" si="9"/>
        <v>-1595</v>
      </c>
      <c r="K136" s="46">
        <f t="shared" si="10"/>
        <v>73.88888888888889</v>
      </c>
      <c r="L136" s="46">
        <f t="shared" si="11"/>
        <v>33.3472628499791</v>
      </c>
    </row>
    <row r="137" spans="1:12" ht="19.5" customHeight="1">
      <c r="A137" s="45" t="s">
        <v>12</v>
      </c>
      <c r="B137" s="45" t="s">
        <v>13</v>
      </c>
      <c r="C137" s="45" t="s">
        <v>25</v>
      </c>
      <c r="D137" s="45" t="s">
        <v>7</v>
      </c>
      <c r="E137" s="39" t="s">
        <v>387</v>
      </c>
      <c r="F137" s="40">
        <v>2270</v>
      </c>
      <c r="G137" s="41">
        <v>2480</v>
      </c>
      <c r="H137" s="41">
        <v>1740</v>
      </c>
      <c r="I137" s="41">
        <f t="shared" si="8"/>
        <v>-530</v>
      </c>
      <c r="J137" s="41">
        <f t="shared" si="9"/>
        <v>-740</v>
      </c>
      <c r="K137" s="46">
        <f t="shared" si="10"/>
        <v>76.65198237885463</v>
      </c>
      <c r="L137" s="46">
        <f t="shared" si="11"/>
        <v>70.16129032258065</v>
      </c>
    </row>
    <row r="138" spans="1:12" ht="19.5" customHeight="1">
      <c r="A138" s="45" t="s">
        <v>12</v>
      </c>
      <c r="B138" s="45" t="s">
        <v>4</v>
      </c>
      <c r="C138" s="45" t="s">
        <v>25</v>
      </c>
      <c r="D138" s="45" t="s">
        <v>15</v>
      </c>
      <c r="E138" s="39" t="s">
        <v>463</v>
      </c>
      <c r="F138" s="40">
        <v>50</v>
      </c>
      <c r="G138" s="41">
        <v>52</v>
      </c>
      <c r="H138" s="41">
        <v>8</v>
      </c>
      <c r="I138" s="41">
        <f t="shared" si="8"/>
        <v>-42</v>
      </c>
      <c r="J138" s="41">
        <f t="shared" si="9"/>
        <v>-44</v>
      </c>
      <c r="K138" s="46">
        <f t="shared" si="10"/>
        <v>16</v>
      </c>
      <c r="L138" s="46">
        <f t="shared" si="11"/>
        <v>15.384615384615385</v>
      </c>
    </row>
    <row r="139" spans="1:12" ht="19.5" customHeight="1">
      <c r="A139" s="45" t="s">
        <v>12</v>
      </c>
      <c r="B139" s="45" t="s">
        <v>4</v>
      </c>
      <c r="C139" s="45" t="s">
        <v>25</v>
      </c>
      <c r="D139" s="45" t="s">
        <v>10</v>
      </c>
      <c r="E139" s="39" t="s">
        <v>446</v>
      </c>
      <c r="F139" s="40">
        <v>160</v>
      </c>
      <c r="G139" s="41">
        <v>167</v>
      </c>
      <c r="H139" s="41">
        <v>120</v>
      </c>
      <c r="I139" s="41">
        <f t="shared" si="8"/>
        <v>-40</v>
      </c>
      <c r="J139" s="41">
        <f t="shared" si="9"/>
        <v>-47</v>
      </c>
      <c r="K139" s="46">
        <f t="shared" si="10"/>
        <v>75</v>
      </c>
      <c r="L139" s="46">
        <f t="shared" si="11"/>
        <v>71.8562874251497</v>
      </c>
    </row>
    <row r="140" spans="1:12" ht="19.5" customHeight="1">
      <c r="A140" s="45" t="s">
        <v>12</v>
      </c>
      <c r="B140" s="45" t="s">
        <v>4</v>
      </c>
      <c r="C140" s="45" t="s">
        <v>25</v>
      </c>
      <c r="D140" s="45" t="s">
        <v>10</v>
      </c>
      <c r="E140" s="39" t="s">
        <v>464</v>
      </c>
      <c r="F140" s="40">
        <v>303</v>
      </c>
      <c r="G140" s="41">
        <v>493</v>
      </c>
      <c r="H140" s="41">
        <v>255</v>
      </c>
      <c r="I140" s="41">
        <f t="shared" si="8"/>
        <v>-48</v>
      </c>
      <c r="J140" s="41">
        <f t="shared" si="9"/>
        <v>-238</v>
      </c>
      <c r="K140" s="46">
        <f t="shared" si="10"/>
        <v>84.15841584158416</v>
      </c>
      <c r="L140" s="46">
        <f t="shared" si="11"/>
        <v>51.724137931034484</v>
      </c>
    </row>
    <row r="141" spans="1:12" ht="19.5" customHeight="1">
      <c r="A141" s="45" t="s">
        <v>12</v>
      </c>
      <c r="B141" s="45" t="s">
        <v>4</v>
      </c>
      <c r="C141" s="45" t="s">
        <v>26</v>
      </c>
      <c r="D141" s="45" t="s">
        <v>21</v>
      </c>
      <c r="E141" s="39" t="s">
        <v>388</v>
      </c>
      <c r="F141" s="40">
        <v>1470</v>
      </c>
      <c r="G141" s="41">
        <v>1593</v>
      </c>
      <c r="H141" s="41">
        <v>1557</v>
      </c>
      <c r="I141" s="41">
        <f t="shared" si="8"/>
        <v>87</v>
      </c>
      <c r="J141" s="41">
        <f t="shared" si="9"/>
        <v>-36</v>
      </c>
      <c r="K141" s="46">
        <f t="shared" si="10"/>
        <v>105.91836734693878</v>
      </c>
      <c r="L141" s="46">
        <f t="shared" si="11"/>
        <v>97.74011299435028</v>
      </c>
    </row>
    <row r="142" spans="1:12" ht="19.5" customHeight="1">
      <c r="A142" s="45" t="s">
        <v>12</v>
      </c>
      <c r="B142" s="45" t="s">
        <v>4</v>
      </c>
      <c r="C142" s="45" t="s">
        <v>25</v>
      </c>
      <c r="D142" s="45" t="s">
        <v>10</v>
      </c>
      <c r="E142" s="39" t="s">
        <v>389</v>
      </c>
      <c r="F142" s="40">
        <v>2500</v>
      </c>
      <c r="G142" s="41">
        <v>2724</v>
      </c>
      <c r="H142" s="41">
        <v>1652</v>
      </c>
      <c r="I142" s="41">
        <f t="shared" si="8"/>
        <v>-848</v>
      </c>
      <c r="J142" s="41">
        <f t="shared" si="9"/>
        <v>-1072</v>
      </c>
      <c r="K142" s="46">
        <f t="shared" si="10"/>
        <v>66.08000000000001</v>
      </c>
      <c r="L142" s="46">
        <f t="shared" si="11"/>
        <v>60.64610866372981</v>
      </c>
    </row>
    <row r="143" spans="1:12" ht="19.5" customHeight="1">
      <c r="A143" s="45" t="s">
        <v>12</v>
      </c>
      <c r="B143" s="45" t="s">
        <v>13</v>
      </c>
      <c r="C143" s="45" t="s">
        <v>25</v>
      </c>
      <c r="D143" s="45" t="s">
        <v>14</v>
      </c>
      <c r="E143" s="39" t="s">
        <v>390</v>
      </c>
      <c r="F143" s="40">
        <v>1650</v>
      </c>
      <c r="G143" s="41">
        <v>1799</v>
      </c>
      <c r="H143" s="41">
        <v>1590</v>
      </c>
      <c r="I143" s="41">
        <f t="shared" si="8"/>
        <v>-60</v>
      </c>
      <c r="J143" s="41">
        <f t="shared" si="9"/>
        <v>-209</v>
      </c>
      <c r="K143" s="46">
        <f t="shared" si="10"/>
        <v>96.36363636363636</v>
      </c>
      <c r="L143" s="46">
        <f t="shared" si="11"/>
        <v>88.38243468593663</v>
      </c>
    </row>
    <row r="144" spans="1:12" ht="19.5" customHeight="1">
      <c r="A144" s="45" t="s">
        <v>12</v>
      </c>
      <c r="B144" s="45" t="s">
        <v>4</v>
      </c>
      <c r="C144" s="45" t="s">
        <v>25</v>
      </c>
      <c r="D144" s="45" t="s">
        <v>22</v>
      </c>
      <c r="E144" s="39" t="s">
        <v>391</v>
      </c>
      <c r="F144" s="40">
        <v>3000</v>
      </c>
      <c r="G144" s="41">
        <v>3207</v>
      </c>
      <c r="H144" s="41">
        <v>3145</v>
      </c>
      <c r="I144" s="41">
        <f t="shared" si="8"/>
        <v>145</v>
      </c>
      <c r="J144" s="41">
        <f t="shared" si="9"/>
        <v>-62</v>
      </c>
      <c r="K144" s="46">
        <f t="shared" si="10"/>
        <v>104.83333333333333</v>
      </c>
      <c r="L144" s="46">
        <f t="shared" si="11"/>
        <v>98.06672903024634</v>
      </c>
    </row>
    <row r="145" spans="1:12" ht="19.5" customHeight="1">
      <c r="A145" s="45" t="s">
        <v>12</v>
      </c>
      <c r="B145" s="45" t="s">
        <v>4</v>
      </c>
      <c r="C145" s="45" t="s">
        <v>25</v>
      </c>
      <c r="D145" s="45" t="s">
        <v>10</v>
      </c>
      <c r="E145" s="39" t="s">
        <v>392</v>
      </c>
      <c r="F145" s="40">
        <v>4210</v>
      </c>
      <c r="G145" s="41">
        <v>4762</v>
      </c>
      <c r="H145" s="41">
        <v>4534</v>
      </c>
      <c r="I145" s="41">
        <f t="shared" si="8"/>
        <v>324</v>
      </c>
      <c r="J145" s="41">
        <f t="shared" si="9"/>
        <v>-228</v>
      </c>
      <c r="K145" s="46">
        <f t="shared" si="10"/>
        <v>107.6959619952494</v>
      </c>
      <c r="L145" s="46">
        <f t="shared" si="11"/>
        <v>95.21209575808484</v>
      </c>
    </row>
    <row r="146" spans="1:12" ht="19.5" customHeight="1">
      <c r="A146" s="45" t="s">
        <v>12</v>
      </c>
      <c r="B146" s="45" t="s">
        <v>4</v>
      </c>
      <c r="C146" s="45" t="s">
        <v>25</v>
      </c>
      <c r="D146" s="45" t="s">
        <v>11</v>
      </c>
      <c r="E146" s="39" t="s">
        <v>393</v>
      </c>
      <c r="F146" s="40">
        <v>890</v>
      </c>
      <c r="G146" s="41">
        <v>1312</v>
      </c>
      <c r="H146" s="41">
        <v>885</v>
      </c>
      <c r="I146" s="41">
        <f t="shared" si="8"/>
        <v>-5</v>
      </c>
      <c r="J146" s="41">
        <f t="shared" si="9"/>
        <v>-427</v>
      </c>
      <c r="K146" s="46">
        <f t="shared" si="10"/>
        <v>99.43820224719101</v>
      </c>
      <c r="L146" s="46">
        <f t="shared" si="11"/>
        <v>67.45426829268293</v>
      </c>
    </row>
    <row r="147" spans="1:12" ht="19.5" customHeight="1">
      <c r="A147" s="45" t="s">
        <v>12</v>
      </c>
      <c r="B147" s="45" t="s">
        <v>4</v>
      </c>
      <c r="C147" s="45" t="s">
        <v>25</v>
      </c>
      <c r="D147" s="45" t="s">
        <v>14</v>
      </c>
      <c r="E147" s="39" t="s">
        <v>394</v>
      </c>
      <c r="F147" s="40">
        <v>187</v>
      </c>
      <c r="G147" s="41">
        <v>194</v>
      </c>
      <c r="H147" s="41">
        <v>189</v>
      </c>
      <c r="I147" s="41">
        <f t="shared" si="8"/>
        <v>2</v>
      </c>
      <c r="J147" s="41">
        <f t="shared" si="9"/>
        <v>-5</v>
      </c>
      <c r="K147" s="46">
        <f t="shared" si="10"/>
        <v>101.06951871657755</v>
      </c>
      <c r="L147" s="46">
        <f t="shared" si="11"/>
        <v>97.42268041237114</v>
      </c>
    </row>
    <row r="148" spans="1:12" ht="19.5" customHeight="1">
      <c r="A148" s="45" t="s">
        <v>12</v>
      </c>
      <c r="B148" s="45" t="s">
        <v>4</v>
      </c>
      <c r="C148" s="45" t="s">
        <v>26</v>
      </c>
      <c r="D148" s="45" t="s">
        <v>17</v>
      </c>
      <c r="E148" s="39" t="s">
        <v>395</v>
      </c>
      <c r="F148" s="40">
        <v>3512</v>
      </c>
      <c r="G148" s="41">
        <v>3651</v>
      </c>
      <c r="H148" s="41">
        <v>3635</v>
      </c>
      <c r="I148" s="41">
        <f t="shared" si="8"/>
        <v>123</v>
      </c>
      <c r="J148" s="41">
        <f t="shared" si="9"/>
        <v>-16</v>
      </c>
      <c r="K148" s="46">
        <f t="shared" si="10"/>
        <v>103.50227790432803</v>
      </c>
      <c r="L148" s="46">
        <f t="shared" si="11"/>
        <v>99.56176390030129</v>
      </c>
    </row>
    <row r="149" spans="1:12" ht="19.5" customHeight="1">
      <c r="A149" s="45" t="s">
        <v>12</v>
      </c>
      <c r="B149" s="45" t="s">
        <v>4</v>
      </c>
      <c r="C149" s="45" t="s">
        <v>25</v>
      </c>
      <c r="D149" s="45" t="s">
        <v>7</v>
      </c>
      <c r="E149" s="39" t="s">
        <v>396</v>
      </c>
      <c r="F149" s="40">
        <v>2390</v>
      </c>
      <c r="G149" s="41">
        <v>2576</v>
      </c>
      <c r="H149" s="41">
        <v>2548</v>
      </c>
      <c r="I149" s="41">
        <f t="shared" si="8"/>
        <v>158</v>
      </c>
      <c r="J149" s="41">
        <f t="shared" si="9"/>
        <v>-28</v>
      </c>
      <c r="K149" s="46">
        <f t="shared" si="10"/>
        <v>106.61087866108787</v>
      </c>
      <c r="L149" s="46">
        <f t="shared" si="11"/>
        <v>98.91304347826086</v>
      </c>
    </row>
    <row r="150" spans="1:12" ht="19.5" customHeight="1">
      <c r="A150" s="45" t="s">
        <v>12</v>
      </c>
      <c r="B150" s="45" t="s">
        <v>4</v>
      </c>
      <c r="C150" s="45" t="s">
        <v>26</v>
      </c>
      <c r="D150" s="45" t="s">
        <v>18</v>
      </c>
      <c r="E150" s="39" t="s">
        <v>479</v>
      </c>
      <c r="F150" s="40">
        <v>100</v>
      </c>
      <c r="G150" s="41">
        <v>133</v>
      </c>
      <c r="H150" s="41">
        <v>91</v>
      </c>
      <c r="I150" s="41">
        <f t="shared" si="8"/>
        <v>-9</v>
      </c>
      <c r="J150" s="41">
        <f t="shared" si="9"/>
        <v>-42</v>
      </c>
      <c r="K150" s="46">
        <f t="shared" si="10"/>
        <v>91</v>
      </c>
      <c r="L150" s="46">
        <f t="shared" si="11"/>
        <v>68.42105263157895</v>
      </c>
    </row>
    <row r="151" spans="1:12" ht="19.5" customHeight="1">
      <c r="A151" s="45" t="s">
        <v>3</v>
      </c>
      <c r="B151" s="45" t="s">
        <v>4</v>
      </c>
      <c r="C151" s="45" t="s">
        <v>26</v>
      </c>
      <c r="D151" s="45" t="s">
        <v>18</v>
      </c>
      <c r="E151" s="39" t="s">
        <v>280</v>
      </c>
      <c r="F151" s="40">
        <v>1700</v>
      </c>
      <c r="G151" s="41">
        <v>1842</v>
      </c>
      <c r="H151" s="41">
        <v>1792</v>
      </c>
      <c r="I151" s="41">
        <f t="shared" si="8"/>
        <v>92</v>
      </c>
      <c r="J151" s="41">
        <f t="shared" si="9"/>
        <v>-50</v>
      </c>
      <c r="K151" s="46">
        <f t="shared" si="10"/>
        <v>105.41176470588236</v>
      </c>
      <c r="L151" s="46">
        <f t="shared" si="11"/>
        <v>97.28555917480999</v>
      </c>
    </row>
    <row r="152" spans="1:12" ht="19.5" customHeight="1">
      <c r="A152" s="45" t="s">
        <v>12</v>
      </c>
      <c r="B152" s="45" t="s">
        <v>4</v>
      </c>
      <c r="C152" s="45" t="s">
        <v>26</v>
      </c>
      <c r="D152" s="45" t="s">
        <v>18</v>
      </c>
      <c r="E152" s="39" t="s">
        <v>398</v>
      </c>
      <c r="F152" s="40">
        <v>3990</v>
      </c>
      <c r="G152" s="41">
        <v>4340</v>
      </c>
      <c r="H152" s="41">
        <v>4274</v>
      </c>
      <c r="I152" s="41">
        <f t="shared" si="8"/>
        <v>284</v>
      </c>
      <c r="J152" s="41">
        <f t="shared" si="9"/>
        <v>-66</v>
      </c>
      <c r="K152" s="46">
        <f t="shared" si="10"/>
        <v>107.11779448621554</v>
      </c>
      <c r="L152" s="46">
        <f t="shared" si="11"/>
        <v>98.47926267281106</v>
      </c>
    </row>
    <row r="153" spans="1:12" ht="19.5" customHeight="1">
      <c r="A153" s="45" t="s">
        <v>12</v>
      </c>
      <c r="B153" s="45" t="s">
        <v>4</v>
      </c>
      <c r="C153" s="45" t="s">
        <v>26</v>
      </c>
      <c r="D153" s="45" t="s">
        <v>17</v>
      </c>
      <c r="E153" s="39" t="s">
        <v>399</v>
      </c>
      <c r="F153" s="40">
        <v>150</v>
      </c>
      <c r="G153" s="41">
        <v>160</v>
      </c>
      <c r="H153" s="41">
        <v>157</v>
      </c>
      <c r="I153" s="41">
        <f t="shared" si="8"/>
        <v>7</v>
      </c>
      <c r="J153" s="41">
        <f t="shared" si="9"/>
        <v>-3</v>
      </c>
      <c r="K153" s="46">
        <f t="shared" si="10"/>
        <v>104.66666666666666</v>
      </c>
      <c r="L153" s="46">
        <f t="shared" si="11"/>
        <v>98.125</v>
      </c>
    </row>
    <row r="154" spans="1:12" ht="19.5" customHeight="1">
      <c r="A154" s="45" t="s">
        <v>3</v>
      </c>
      <c r="B154" s="45" t="s">
        <v>4</v>
      </c>
      <c r="C154" s="45" t="s">
        <v>25</v>
      </c>
      <c r="D154" s="45" t="s">
        <v>9</v>
      </c>
      <c r="E154" s="39" t="s">
        <v>281</v>
      </c>
      <c r="F154" s="40">
        <v>4255</v>
      </c>
      <c r="G154" s="41">
        <v>4522</v>
      </c>
      <c r="H154" s="41">
        <v>4462</v>
      </c>
      <c r="I154" s="41">
        <f t="shared" si="8"/>
        <v>207</v>
      </c>
      <c r="J154" s="41">
        <f t="shared" si="9"/>
        <v>-60</v>
      </c>
      <c r="K154" s="46">
        <f t="shared" si="10"/>
        <v>104.86486486486486</v>
      </c>
      <c r="L154" s="46">
        <f t="shared" si="11"/>
        <v>98.67315347191509</v>
      </c>
    </row>
    <row r="155" spans="1:12" ht="19.5" customHeight="1">
      <c r="A155" s="45" t="s">
        <v>3</v>
      </c>
      <c r="B155" s="45" t="s">
        <v>4</v>
      </c>
      <c r="C155" s="45" t="s">
        <v>25</v>
      </c>
      <c r="D155" s="45" t="s">
        <v>10</v>
      </c>
      <c r="E155" s="39" t="s">
        <v>282</v>
      </c>
      <c r="F155" s="40">
        <v>4235</v>
      </c>
      <c r="G155" s="41">
        <v>4662</v>
      </c>
      <c r="H155" s="41">
        <v>4379</v>
      </c>
      <c r="I155" s="41">
        <f t="shared" si="8"/>
        <v>144</v>
      </c>
      <c r="J155" s="41">
        <f t="shared" si="9"/>
        <v>-283</v>
      </c>
      <c r="K155" s="46">
        <f t="shared" si="10"/>
        <v>103.40023612750886</v>
      </c>
      <c r="L155" s="46">
        <f t="shared" si="11"/>
        <v>93.92964392964393</v>
      </c>
    </row>
    <row r="156" spans="1:12" ht="19.5" customHeight="1">
      <c r="A156" s="45" t="s">
        <v>3</v>
      </c>
      <c r="B156" s="45" t="s">
        <v>73</v>
      </c>
      <c r="C156" s="45" t="s">
        <v>25</v>
      </c>
      <c r="D156" s="45" t="s">
        <v>10</v>
      </c>
      <c r="E156" s="39" t="s">
        <v>283</v>
      </c>
      <c r="F156" s="40">
        <v>443</v>
      </c>
      <c r="G156" s="41">
        <v>456</v>
      </c>
      <c r="H156" s="41">
        <v>456</v>
      </c>
      <c r="I156" s="41">
        <f t="shared" si="8"/>
        <v>13</v>
      </c>
      <c r="J156" s="41">
        <f t="shared" si="9"/>
        <v>0</v>
      </c>
      <c r="K156" s="46">
        <f t="shared" si="10"/>
        <v>102.93453724604966</v>
      </c>
      <c r="L156" s="46">
        <f t="shared" si="11"/>
        <v>100</v>
      </c>
    </row>
    <row r="157" spans="1:12" ht="19.5" customHeight="1">
      <c r="A157" s="45" t="s">
        <v>12</v>
      </c>
      <c r="B157" s="45" t="s">
        <v>4</v>
      </c>
      <c r="C157" s="45" t="s">
        <v>25</v>
      </c>
      <c r="D157" s="45" t="s">
        <v>10</v>
      </c>
      <c r="E157" s="39" t="s">
        <v>400</v>
      </c>
      <c r="F157" s="40">
        <v>2890</v>
      </c>
      <c r="G157" s="41">
        <v>3149</v>
      </c>
      <c r="H157" s="41">
        <v>2587</v>
      </c>
      <c r="I157" s="41">
        <f t="shared" si="8"/>
        <v>-303</v>
      </c>
      <c r="J157" s="41">
        <f t="shared" si="9"/>
        <v>-562</v>
      </c>
      <c r="K157" s="46">
        <f t="shared" si="10"/>
        <v>89.51557093425605</v>
      </c>
      <c r="L157" s="46">
        <f t="shared" si="11"/>
        <v>82.15306446490949</v>
      </c>
    </row>
    <row r="158" spans="1:12" ht="19.5" customHeight="1">
      <c r="A158" s="45" t="s">
        <v>3</v>
      </c>
      <c r="B158" s="45" t="s">
        <v>73</v>
      </c>
      <c r="C158" s="45" t="s">
        <v>25</v>
      </c>
      <c r="D158" s="45" t="s">
        <v>19</v>
      </c>
      <c r="E158" s="39" t="s">
        <v>284</v>
      </c>
      <c r="F158" s="40">
        <v>160</v>
      </c>
      <c r="G158" s="41">
        <v>164</v>
      </c>
      <c r="H158" s="41">
        <v>164</v>
      </c>
      <c r="I158" s="41">
        <f t="shared" si="8"/>
        <v>4</v>
      </c>
      <c r="J158" s="41">
        <f t="shared" si="9"/>
        <v>0</v>
      </c>
      <c r="K158" s="46">
        <f t="shared" si="10"/>
        <v>102.49999999999999</v>
      </c>
      <c r="L158" s="46">
        <f t="shared" si="11"/>
        <v>100</v>
      </c>
    </row>
    <row r="159" spans="1:12" ht="19.5" customHeight="1">
      <c r="A159" s="45" t="s">
        <v>3</v>
      </c>
      <c r="B159" s="45" t="s">
        <v>4</v>
      </c>
      <c r="C159" s="45" t="s">
        <v>25</v>
      </c>
      <c r="D159" s="45" t="s">
        <v>19</v>
      </c>
      <c r="E159" s="39" t="s">
        <v>285</v>
      </c>
      <c r="F159" s="40">
        <v>2525</v>
      </c>
      <c r="G159" s="41">
        <v>2795</v>
      </c>
      <c r="H159" s="41">
        <v>2497</v>
      </c>
      <c r="I159" s="41">
        <f t="shared" si="8"/>
        <v>-28</v>
      </c>
      <c r="J159" s="41">
        <f t="shared" si="9"/>
        <v>-298</v>
      </c>
      <c r="K159" s="46">
        <f t="shared" si="10"/>
        <v>98.89108910891089</v>
      </c>
      <c r="L159" s="46">
        <f t="shared" si="11"/>
        <v>89.3381037567084</v>
      </c>
    </row>
    <row r="160" spans="1:12" ht="19.5" customHeight="1">
      <c r="A160" s="45" t="s">
        <v>12</v>
      </c>
      <c r="B160" s="45" t="s">
        <v>4</v>
      </c>
      <c r="C160" s="45" t="s">
        <v>25</v>
      </c>
      <c r="D160" s="45" t="s">
        <v>9</v>
      </c>
      <c r="E160" s="39" t="s">
        <v>401</v>
      </c>
      <c r="F160" s="40">
        <v>5080</v>
      </c>
      <c r="G160" s="41">
        <v>5420</v>
      </c>
      <c r="H160" s="41">
        <v>5387</v>
      </c>
      <c r="I160" s="41">
        <f t="shared" si="8"/>
        <v>307</v>
      </c>
      <c r="J160" s="41">
        <f t="shared" si="9"/>
        <v>-33</v>
      </c>
      <c r="K160" s="46">
        <f t="shared" si="10"/>
        <v>106.04330708661418</v>
      </c>
      <c r="L160" s="46">
        <f t="shared" si="11"/>
        <v>99.39114391143912</v>
      </c>
    </row>
    <row r="161" spans="1:12" ht="19.5" customHeight="1">
      <c r="A161" s="45" t="s">
        <v>12</v>
      </c>
      <c r="B161" s="45" t="s">
        <v>4</v>
      </c>
      <c r="C161" s="45" t="s">
        <v>25</v>
      </c>
      <c r="D161" s="45" t="s">
        <v>8</v>
      </c>
      <c r="E161" s="39" t="s">
        <v>402</v>
      </c>
      <c r="F161" s="40">
        <v>2505</v>
      </c>
      <c r="G161" s="41">
        <v>2836</v>
      </c>
      <c r="H161" s="41">
        <v>1806</v>
      </c>
      <c r="I161" s="41">
        <f t="shared" si="8"/>
        <v>-699</v>
      </c>
      <c r="J161" s="41">
        <f t="shared" si="9"/>
        <v>-1030</v>
      </c>
      <c r="K161" s="46">
        <f t="shared" si="10"/>
        <v>72.09580838323353</v>
      </c>
      <c r="L161" s="46">
        <f t="shared" si="11"/>
        <v>63.68124118476728</v>
      </c>
    </row>
    <row r="162" spans="1:12" ht="19.5" customHeight="1">
      <c r="A162" s="45" t="s">
        <v>12</v>
      </c>
      <c r="B162" s="45" t="s">
        <v>4</v>
      </c>
      <c r="C162" s="45" t="s">
        <v>26</v>
      </c>
      <c r="D162" s="45" t="s">
        <v>21</v>
      </c>
      <c r="E162" s="39" t="s">
        <v>403</v>
      </c>
      <c r="F162" s="40">
        <v>2132</v>
      </c>
      <c r="G162" s="41">
        <v>2443</v>
      </c>
      <c r="H162" s="41">
        <v>2383</v>
      </c>
      <c r="I162" s="41">
        <f t="shared" si="8"/>
        <v>251</v>
      </c>
      <c r="J162" s="41">
        <f t="shared" si="9"/>
        <v>-60</v>
      </c>
      <c r="K162" s="46">
        <f t="shared" si="10"/>
        <v>111.77298311444652</v>
      </c>
      <c r="L162" s="46">
        <f t="shared" si="11"/>
        <v>97.5440032746623</v>
      </c>
    </row>
    <row r="163" spans="1:12" ht="19.5" customHeight="1">
      <c r="A163" s="45" t="s">
        <v>12</v>
      </c>
      <c r="B163" s="45" t="s">
        <v>4</v>
      </c>
      <c r="C163" s="45" t="s">
        <v>26</v>
      </c>
      <c r="D163" s="45" t="s">
        <v>17</v>
      </c>
      <c r="E163" s="39" t="s">
        <v>403</v>
      </c>
      <c r="F163" s="40">
        <v>2746</v>
      </c>
      <c r="G163" s="41">
        <v>2964</v>
      </c>
      <c r="H163" s="41">
        <v>2989</v>
      </c>
      <c r="I163" s="41">
        <f t="shared" si="8"/>
        <v>243</v>
      </c>
      <c r="J163" s="41">
        <f t="shared" si="9"/>
        <v>25</v>
      </c>
      <c r="K163" s="46">
        <f t="shared" si="10"/>
        <v>108.84923525127459</v>
      </c>
      <c r="L163" s="46">
        <f t="shared" si="11"/>
        <v>100.84345479082322</v>
      </c>
    </row>
    <row r="164" spans="1:12" ht="19.5" customHeight="1">
      <c r="A164" s="45" t="s">
        <v>12</v>
      </c>
      <c r="B164" s="45" t="s">
        <v>4</v>
      </c>
      <c r="C164" s="45" t="s">
        <v>26</v>
      </c>
      <c r="D164" s="45" t="s">
        <v>21</v>
      </c>
      <c r="E164" s="39" t="s">
        <v>404</v>
      </c>
      <c r="F164" s="40">
        <v>120</v>
      </c>
      <c r="G164" s="41">
        <v>120</v>
      </c>
      <c r="H164" s="41">
        <v>70</v>
      </c>
      <c r="I164" s="41">
        <f t="shared" si="8"/>
        <v>-50</v>
      </c>
      <c r="J164" s="41">
        <f t="shared" si="9"/>
        <v>-50</v>
      </c>
      <c r="K164" s="46">
        <f t="shared" si="10"/>
        <v>58.333333333333336</v>
      </c>
      <c r="L164" s="46">
        <f t="shared" si="11"/>
        <v>58.333333333333336</v>
      </c>
    </row>
    <row r="165" spans="1:12" ht="19.5" customHeight="1">
      <c r="A165" s="45" t="s">
        <v>3</v>
      </c>
      <c r="B165" s="45" t="s">
        <v>73</v>
      </c>
      <c r="C165" s="45" t="s">
        <v>25</v>
      </c>
      <c r="D165" s="45" t="s">
        <v>7</v>
      </c>
      <c r="E165" s="39" t="s">
        <v>286</v>
      </c>
      <c r="F165" s="40">
        <v>540</v>
      </c>
      <c r="G165" s="41">
        <v>556</v>
      </c>
      <c r="H165" s="41">
        <v>556</v>
      </c>
      <c r="I165" s="41">
        <f t="shared" si="8"/>
        <v>16</v>
      </c>
      <c r="J165" s="41">
        <f t="shared" si="9"/>
        <v>0</v>
      </c>
      <c r="K165" s="46">
        <f t="shared" si="10"/>
        <v>102.96296296296296</v>
      </c>
      <c r="L165" s="46">
        <f t="shared" si="11"/>
        <v>100</v>
      </c>
    </row>
    <row r="166" spans="1:12" ht="19.5" customHeight="1">
      <c r="A166" s="45" t="s">
        <v>12</v>
      </c>
      <c r="B166" s="45" t="s">
        <v>4</v>
      </c>
      <c r="C166" s="45" t="s">
        <v>25</v>
      </c>
      <c r="D166" s="45" t="s">
        <v>7</v>
      </c>
      <c r="E166" s="39" t="s">
        <v>447</v>
      </c>
      <c r="F166" s="40">
        <v>1265</v>
      </c>
      <c r="G166" s="41">
        <v>1534</v>
      </c>
      <c r="H166" s="41">
        <v>1060</v>
      </c>
      <c r="I166" s="41">
        <f t="shared" si="8"/>
        <v>-205</v>
      </c>
      <c r="J166" s="41">
        <f t="shared" si="9"/>
        <v>-474</v>
      </c>
      <c r="K166" s="46">
        <f t="shared" si="10"/>
        <v>83.79446640316206</v>
      </c>
      <c r="L166" s="46">
        <f t="shared" si="11"/>
        <v>69.10039113428944</v>
      </c>
    </row>
    <row r="167" spans="1:12" ht="19.5" customHeight="1">
      <c r="A167" s="45" t="s">
        <v>3</v>
      </c>
      <c r="B167" s="45" t="s">
        <v>13</v>
      </c>
      <c r="C167" s="45" t="s">
        <v>25</v>
      </c>
      <c r="D167" s="45" t="s">
        <v>7</v>
      </c>
      <c r="E167" s="39" t="s">
        <v>287</v>
      </c>
      <c r="F167" s="40">
        <v>1470</v>
      </c>
      <c r="G167" s="41">
        <v>1627</v>
      </c>
      <c r="H167" s="41">
        <v>1562</v>
      </c>
      <c r="I167" s="41">
        <f t="shared" si="8"/>
        <v>92</v>
      </c>
      <c r="J167" s="41">
        <f t="shared" si="9"/>
        <v>-65</v>
      </c>
      <c r="K167" s="46">
        <f t="shared" si="10"/>
        <v>106.25850340136054</v>
      </c>
      <c r="L167" s="46">
        <f t="shared" si="11"/>
        <v>96.00491702519976</v>
      </c>
    </row>
    <row r="168" spans="1:12" ht="19.5" customHeight="1">
      <c r="A168" s="45" t="s">
        <v>3</v>
      </c>
      <c r="B168" s="45" t="s">
        <v>4</v>
      </c>
      <c r="C168" s="45" t="s">
        <v>25</v>
      </c>
      <c r="D168" s="45" t="s">
        <v>7</v>
      </c>
      <c r="E168" s="39" t="s">
        <v>288</v>
      </c>
      <c r="F168" s="40">
        <v>2110</v>
      </c>
      <c r="G168" s="41">
        <v>2323</v>
      </c>
      <c r="H168" s="41">
        <v>2216</v>
      </c>
      <c r="I168" s="41">
        <f t="shared" si="8"/>
        <v>106</v>
      </c>
      <c r="J168" s="41">
        <f t="shared" si="9"/>
        <v>-107</v>
      </c>
      <c r="K168" s="46">
        <f t="shared" si="10"/>
        <v>105.02369668246445</v>
      </c>
      <c r="L168" s="46">
        <f t="shared" si="11"/>
        <v>95.39388721480844</v>
      </c>
    </row>
    <row r="169" spans="1:12" ht="19.5" customHeight="1">
      <c r="A169" s="45" t="s">
        <v>12</v>
      </c>
      <c r="B169" s="45" t="s">
        <v>4</v>
      </c>
      <c r="C169" s="45" t="s">
        <v>25</v>
      </c>
      <c r="D169" s="45" t="s">
        <v>8</v>
      </c>
      <c r="E169" s="39" t="s">
        <v>405</v>
      </c>
      <c r="F169" s="40">
        <v>3180</v>
      </c>
      <c r="G169" s="41">
        <v>3438</v>
      </c>
      <c r="H169" s="41">
        <v>3352</v>
      </c>
      <c r="I169" s="41">
        <f t="shared" si="8"/>
        <v>172</v>
      </c>
      <c r="J169" s="41">
        <f t="shared" si="9"/>
        <v>-86</v>
      </c>
      <c r="K169" s="46">
        <f t="shared" si="10"/>
        <v>105.40880503144653</v>
      </c>
      <c r="L169" s="46">
        <f t="shared" si="11"/>
        <v>97.49854566608494</v>
      </c>
    </row>
    <row r="170" spans="1:12" ht="19.5" customHeight="1">
      <c r="A170" s="45" t="s">
        <v>12</v>
      </c>
      <c r="B170" s="45" t="s">
        <v>13</v>
      </c>
      <c r="C170" s="45" t="s">
        <v>25</v>
      </c>
      <c r="D170" s="45" t="s">
        <v>8</v>
      </c>
      <c r="E170" s="39" t="s">
        <v>406</v>
      </c>
      <c r="F170" s="40">
        <v>1688</v>
      </c>
      <c r="G170" s="41">
        <v>1870</v>
      </c>
      <c r="H170" s="41">
        <v>1028</v>
      </c>
      <c r="I170" s="41">
        <f t="shared" si="8"/>
        <v>-660</v>
      </c>
      <c r="J170" s="41">
        <f t="shared" si="9"/>
        <v>-842</v>
      </c>
      <c r="K170" s="46">
        <f t="shared" si="10"/>
        <v>60.90047393364929</v>
      </c>
      <c r="L170" s="46">
        <f t="shared" si="11"/>
        <v>54.97326203208556</v>
      </c>
    </row>
    <row r="171" spans="1:12" ht="19.5" customHeight="1">
      <c r="A171" s="45" t="s">
        <v>3</v>
      </c>
      <c r="B171" s="45" t="s">
        <v>73</v>
      </c>
      <c r="C171" s="45" t="s">
        <v>25</v>
      </c>
      <c r="D171" s="45" t="s">
        <v>20</v>
      </c>
      <c r="E171" s="39" t="s">
        <v>289</v>
      </c>
      <c r="F171" s="40">
        <v>463</v>
      </c>
      <c r="G171" s="41">
        <v>476</v>
      </c>
      <c r="H171" s="41">
        <v>476</v>
      </c>
      <c r="I171" s="41">
        <f t="shared" si="8"/>
        <v>13</v>
      </c>
      <c r="J171" s="41">
        <f t="shared" si="9"/>
        <v>0</v>
      </c>
      <c r="K171" s="46">
        <f t="shared" si="10"/>
        <v>102.80777537796976</v>
      </c>
      <c r="L171" s="46">
        <f t="shared" si="11"/>
        <v>100</v>
      </c>
    </row>
    <row r="172" spans="1:12" ht="19.5" customHeight="1">
      <c r="A172" s="45" t="s">
        <v>12</v>
      </c>
      <c r="B172" s="45" t="s">
        <v>4</v>
      </c>
      <c r="C172" s="45" t="s">
        <v>25</v>
      </c>
      <c r="D172" s="45" t="s">
        <v>20</v>
      </c>
      <c r="E172" s="39" t="s">
        <v>407</v>
      </c>
      <c r="F172" s="40">
        <v>3135</v>
      </c>
      <c r="G172" s="41">
        <v>3239</v>
      </c>
      <c r="H172" s="41">
        <v>3452</v>
      </c>
      <c r="I172" s="41">
        <f t="shared" si="8"/>
        <v>317</v>
      </c>
      <c r="J172" s="41">
        <f t="shared" si="9"/>
        <v>213</v>
      </c>
      <c r="K172" s="46">
        <f t="shared" si="10"/>
        <v>110.1116427432217</v>
      </c>
      <c r="L172" s="46">
        <f t="shared" si="11"/>
        <v>106.5761037357209</v>
      </c>
    </row>
    <row r="173" spans="1:12" ht="19.5" customHeight="1">
      <c r="A173" s="45" t="s">
        <v>12</v>
      </c>
      <c r="B173" s="45" t="s">
        <v>13</v>
      </c>
      <c r="C173" s="45" t="s">
        <v>25</v>
      </c>
      <c r="D173" s="45" t="s">
        <v>15</v>
      </c>
      <c r="E173" s="39" t="s">
        <v>408</v>
      </c>
      <c r="F173" s="40">
        <v>1300</v>
      </c>
      <c r="G173" s="41">
        <v>1550</v>
      </c>
      <c r="H173" s="41">
        <v>1049</v>
      </c>
      <c r="I173" s="41">
        <f t="shared" si="8"/>
        <v>-251</v>
      </c>
      <c r="J173" s="41">
        <f t="shared" si="9"/>
        <v>-501</v>
      </c>
      <c r="K173" s="46">
        <f t="shared" si="10"/>
        <v>80.6923076923077</v>
      </c>
      <c r="L173" s="46">
        <f t="shared" si="11"/>
        <v>67.6774193548387</v>
      </c>
    </row>
    <row r="174" spans="1:12" ht="19.5" customHeight="1">
      <c r="A174" s="45" t="s">
        <v>12</v>
      </c>
      <c r="B174" s="45" t="s">
        <v>4</v>
      </c>
      <c r="C174" s="45" t="s">
        <v>26</v>
      </c>
      <c r="D174" s="45" t="s">
        <v>17</v>
      </c>
      <c r="E174" s="39" t="s">
        <v>409</v>
      </c>
      <c r="F174" s="40">
        <v>360</v>
      </c>
      <c r="G174" s="41">
        <v>377</v>
      </c>
      <c r="H174" s="41">
        <v>382</v>
      </c>
      <c r="I174" s="41">
        <f t="shared" si="8"/>
        <v>22</v>
      </c>
      <c r="J174" s="41">
        <f t="shared" si="9"/>
        <v>5</v>
      </c>
      <c r="K174" s="46">
        <f t="shared" si="10"/>
        <v>106.11111111111111</v>
      </c>
      <c r="L174" s="46">
        <f t="shared" si="11"/>
        <v>101.32625994694959</v>
      </c>
    </row>
    <row r="175" spans="1:12" ht="19.5" customHeight="1">
      <c r="A175" s="45" t="s">
        <v>12</v>
      </c>
      <c r="B175" s="45" t="s">
        <v>4</v>
      </c>
      <c r="C175" s="45" t="s">
        <v>26</v>
      </c>
      <c r="D175" s="45" t="s">
        <v>17</v>
      </c>
      <c r="E175" s="39" t="s">
        <v>410</v>
      </c>
      <c r="F175" s="40">
        <v>290</v>
      </c>
      <c r="G175" s="41">
        <v>306</v>
      </c>
      <c r="H175" s="41">
        <v>301</v>
      </c>
      <c r="I175" s="41">
        <f t="shared" si="8"/>
        <v>11</v>
      </c>
      <c r="J175" s="41">
        <f t="shared" si="9"/>
        <v>-5</v>
      </c>
      <c r="K175" s="46">
        <f t="shared" si="10"/>
        <v>103.79310344827586</v>
      </c>
      <c r="L175" s="46">
        <f t="shared" si="11"/>
        <v>98.36601307189542</v>
      </c>
    </row>
    <row r="176" spans="1:12" ht="19.5" customHeight="1">
      <c r="A176" s="45" t="s">
        <v>3</v>
      </c>
      <c r="B176" s="45" t="s">
        <v>73</v>
      </c>
      <c r="C176" s="45" t="s">
        <v>25</v>
      </c>
      <c r="D176" s="45" t="s">
        <v>5</v>
      </c>
      <c r="E176" s="39" t="s">
        <v>290</v>
      </c>
      <c r="F176" s="40">
        <v>538</v>
      </c>
      <c r="G176" s="41">
        <v>558</v>
      </c>
      <c r="H176" s="41">
        <v>555</v>
      </c>
      <c r="I176" s="41">
        <f t="shared" si="8"/>
        <v>17</v>
      </c>
      <c r="J176" s="41">
        <f t="shared" si="9"/>
        <v>-3</v>
      </c>
      <c r="K176" s="46">
        <f t="shared" si="10"/>
        <v>103.15985130111525</v>
      </c>
      <c r="L176" s="46">
        <f t="shared" si="11"/>
        <v>99.46236559139786</v>
      </c>
    </row>
    <row r="177" spans="1:12" ht="19.5" customHeight="1">
      <c r="A177" s="45" t="s">
        <v>3</v>
      </c>
      <c r="B177" s="45" t="s">
        <v>4</v>
      </c>
      <c r="C177" s="45" t="s">
        <v>25</v>
      </c>
      <c r="D177" s="45" t="s">
        <v>14</v>
      </c>
      <c r="E177" s="39" t="s">
        <v>291</v>
      </c>
      <c r="F177" s="40">
        <v>4086</v>
      </c>
      <c r="G177" s="41">
        <v>4395</v>
      </c>
      <c r="H177" s="41">
        <v>4269</v>
      </c>
      <c r="I177" s="41">
        <f t="shared" si="8"/>
        <v>183</v>
      </c>
      <c r="J177" s="41">
        <f t="shared" si="9"/>
        <v>-126</v>
      </c>
      <c r="K177" s="46">
        <f t="shared" si="10"/>
        <v>104.47870778267254</v>
      </c>
      <c r="L177" s="46">
        <f t="shared" si="11"/>
        <v>97.13310580204778</v>
      </c>
    </row>
    <row r="178" spans="1:12" ht="19.5" customHeight="1">
      <c r="A178" s="45" t="s">
        <v>3</v>
      </c>
      <c r="B178" s="45" t="s">
        <v>4</v>
      </c>
      <c r="C178" s="45" t="s">
        <v>25</v>
      </c>
      <c r="D178" s="45" t="s">
        <v>20</v>
      </c>
      <c r="E178" s="39" t="s">
        <v>292</v>
      </c>
      <c r="F178" s="40">
        <v>3534</v>
      </c>
      <c r="G178" s="41">
        <v>3927</v>
      </c>
      <c r="H178" s="41">
        <v>3741</v>
      </c>
      <c r="I178" s="41">
        <f t="shared" si="8"/>
        <v>207</v>
      </c>
      <c r="J178" s="41">
        <f t="shared" si="9"/>
        <v>-186</v>
      </c>
      <c r="K178" s="46">
        <f t="shared" si="10"/>
        <v>105.85738539898134</v>
      </c>
      <c r="L178" s="46">
        <f t="shared" si="11"/>
        <v>95.26355996944233</v>
      </c>
    </row>
    <row r="179" spans="1:12" ht="19.5" customHeight="1">
      <c r="A179" s="45" t="s">
        <v>3</v>
      </c>
      <c r="B179" s="45" t="s">
        <v>13</v>
      </c>
      <c r="C179" s="45" t="s">
        <v>25</v>
      </c>
      <c r="D179" s="45" t="s">
        <v>20</v>
      </c>
      <c r="E179" s="39" t="s">
        <v>293</v>
      </c>
      <c r="F179" s="40">
        <v>1780</v>
      </c>
      <c r="G179" s="41">
        <v>2120</v>
      </c>
      <c r="H179" s="41">
        <v>1958</v>
      </c>
      <c r="I179" s="41">
        <f t="shared" si="8"/>
        <v>178</v>
      </c>
      <c r="J179" s="41">
        <f t="shared" si="9"/>
        <v>-162</v>
      </c>
      <c r="K179" s="46">
        <f t="shared" si="10"/>
        <v>110.00000000000001</v>
      </c>
      <c r="L179" s="46">
        <f t="shared" si="11"/>
        <v>92.35849056603773</v>
      </c>
    </row>
    <row r="180" spans="1:12" ht="19.5" customHeight="1">
      <c r="A180" s="45" t="s">
        <v>12</v>
      </c>
      <c r="B180" s="45" t="s">
        <v>4</v>
      </c>
      <c r="C180" s="45" t="s">
        <v>25</v>
      </c>
      <c r="D180" s="45" t="s">
        <v>14</v>
      </c>
      <c r="E180" s="39" t="s">
        <v>411</v>
      </c>
      <c r="F180" s="40">
        <v>400</v>
      </c>
      <c r="G180" s="41">
        <v>466</v>
      </c>
      <c r="H180" s="41">
        <v>333</v>
      </c>
      <c r="I180" s="41">
        <f t="shared" si="8"/>
        <v>-67</v>
      </c>
      <c r="J180" s="41">
        <f t="shared" si="9"/>
        <v>-133</v>
      </c>
      <c r="K180" s="46">
        <f t="shared" si="10"/>
        <v>83.25</v>
      </c>
      <c r="L180" s="46">
        <f t="shared" si="11"/>
        <v>71.45922746781116</v>
      </c>
    </row>
    <row r="181" spans="1:12" ht="19.5" customHeight="1">
      <c r="A181" s="45" t="s">
        <v>12</v>
      </c>
      <c r="B181" s="45" t="s">
        <v>4</v>
      </c>
      <c r="C181" s="45" t="s">
        <v>26</v>
      </c>
      <c r="D181" s="45" t="s">
        <v>21</v>
      </c>
      <c r="E181" s="39" t="s">
        <v>412</v>
      </c>
      <c r="F181" s="40">
        <v>110</v>
      </c>
      <c r="G181" s="41">
        <v>120</v>
      </c>
      <c r="H181" s="41">
        <v>115</v>
      </c>
      <c r="I181" s="41">
        <f t="shared" si="8"/>
        <v>5</v>
      </c>
      <c r="J181" s="41">
        <f t="shared" si="9"/>
        <v>-5</v>
      </c>
      <c r="K181" s="46">
        <f t="shared" si="10"/>
        <v>104.54545454545455</v>
      </c>
      <c r="L181" s="46">
        <f t="shared" si="11"/>
        <v>95.83333333333334</v>
      </c>
    </row>
    <row r="182" spans="1:12" ht="19.5" customHeight="1">
      <c r="A182" s="45" t="s">
        <v>12</v>
      </c>
      <c r="B182" s="45" t="s">
        <v>4</v>
      </c>
      <c r="C182" s="45" t="s">
        <v>25</v>
      </c>
      <c r="D182" s="45" t="s">
        <v>19</v>
      </c>
      <c r="E182" s="39" t="s">
        <v>413</v>
      </c>
      <c r="F182" s="40">
        <v>266</v>
      </c>
      <c r="G182" s="41">
        <v>520</v>
      </c>
      <c r="H182" s="41">
        <v>157</v>
      </c>
      <c r="I182" s="41">
        <f t="shared" si="8"/>
        <v>-109</v>
      </c>
      <c r="J182" s="41">
        <f t="shared" si="9"/>
        <v>-363</v>
      </c>
      <c r="K182" s="46">
        <f t="shared" si="10"/>
        <v>59.02255639097744</v>
      </c>
      <c r="L182" s="46">
        <f t="shared" si="11"/>
        <v>30.19230769230769</v>
      </c>
    </row>
    <row r="183" spans="1:12" ht="19.5" customHeight="1">
      <c r="A183" s="45" t="s">
        <v>12</v>
      </c>
      <c r="B183" s="45" t="s">
        <v>4</v>
      </c>
      <c r="C183" s="45" t="s">
        <v>26</v>
      </c>
      <c r="D183" s="45" t="s">
        <v>21</v>
      </c>
      <c r="E183" s="39" t="s">
        <v>414</v>
      </c>
      <c r="F183" s="40">
        <v>950</v>
      </c>
      <c r="G183" s="41">
        <v>1030</v>
      </c>
      <c r="H183" s="41">
        <v>942</v>
      </c>
      <c r="I183" s="41">
        <f t="shared" si="8"/>
        <v>-8</v>
      </c>
      <c r="J183" s="41">
        <f t="shared" si="9"/>
        <v>-88</v>
      </c>
      <c r="K183" s="46">
        <f t="shared" si="10"/>
        <v>99.1578947368421</v>
      </c>
      <c r="L183" s="46">
        <f t="shared" si="11"/>
        <v>91.45631067961165</v>
      </c>
    </row>
    <row r="184" spans="1:12" ht="19.5" customHeight="1">
      <c r="A184" s="45" t="s">
        <v>12</v>
      </c>
      <c r="B184" s="45" t="s">
        <v>4</v>
      </c>
      <c r="C184" s="45" t="s">
        <v>26</v>
      </c>
      <c r="D184" s="45" t="s">
        <v>21</v>
      </c>
      <c r="E184" s="39" t="s">
        <v>480</v>
      </c>
      <c r="F184" s="40">
        <v>110</v>
      </c>
      <c r="G184" s="41">
        <v>97</v>
      </c>
      <c r="H184" s="41">
        <v>95</v>
      </c>
      <c r="I184" s="41">
        <f t="shared" si="8"/>
        <v>-15</v>
      </c>
      <c r="J184" s="41">
        <f t="shared" si="9"/>
        <v>-2</v>
      </c>
      <c r="K184" s="46">
        <f t="shared" si="10"/>
        <v>86.36363636363636</v>
      </c>
      <c r="L184" s="46">
        <f t="shared" si="11"/>
        <v>97.9381443298969</v>
      </c>
    </row>
    <row r="185" spans="1:12" ht="19.5" customHeight="1">
      <c r="A185" s="45" t="s">
        <v>12</v>
      </c>
      <c r="B185" s="45" t="s">
        <v>4</v>
      </c>
      <c r="C185" s="45" t="s">
        <v>25</v>
      </c>
      <c r="D185" s="45" t="s">
        <v>11</v>
      </c>
      <c r="E185" s="39" t="s">
        <v>416</v>
      </c>
      <c r="F185" s="40">
        <v>300</v>
      </c>
      <c r="G185" s="41">
        <v>306</v>
      </c>
      <c r="H185" s="41">
        <v>306</v>
      </c>
      <c r="I185" s="41">
        <f t="shared" si="8"/>
        <v>6</v>
      </c>
      <c r="J185" s="41">
        <f t="shared" si="9"/>
        <v>0</v>
      </c>
      <c r="K185" s="46">
        <f t="shared" si="10"/>
        <v>102</v>
      </c>
      <c r="L185" s="46">
        <f t="shared" si="11"/>
        <v>100</v>
      </c>
    </row>
    <row r="186" spans="1:12" ht="19.5" customHeight="1">
      <c r="A186" s="45" t="s">
        <v>3</v>
      </c>
      <c r="B186" s="45" t="s">
        <v>13</v>
      </c>
      <c r="C186" s="45" t="s">
        <v>26</v>
      </c>
      <c r="D186" s="45" t="s">
        <v>21</v>
      </c>
      <c r="E186" s="39" t="s">
        <v>294</v>
      </c>
      <c r="F186" s="40">
        <v>1495</v>
      </c>
      <c r="G186" s="41">
        <v>1713</v>
      </c>
      <c r="H186" s="41">
        <v>1584</v>
      </c>
      <c r="I186" s="41">
        <f t="shared" si="8"/>
        <v>89</v>
      </c>
      <c r="J186" s="41">
        <f t="shared" si="9"/>
        <v>-129</v>
      </c>
      <c r="K186" s="46">
        <f t="shared" si="10"/>
        <v>105.95317725752508</v>
      </c>
      <c r="L186" s="46">
        <f t="shared" si="11"/>
        <v>92.46935201401051</v>
      </c>
    </row>
    <row r="187" spans="1:12" ht="19.5" customHeight="1">
      <c r="A187" s="45" t="s">
        <v>3</v>
      </c>
      <c r="B187" s="45" t="s">
        <v>4</v>
      </c>
      <c r="C187" s="45" t="s">
        <v>25</v>
      </c>
      <c r="D187" s="45" t="s">
        <v>20</v>
      </c>
      <c r="E187" s="39" t="s">
        <v>295</v>
      </c>
      <c r="F187" s="40">
        <v>585</v>
      </c>
      <c r="G187" s="41">
        <v>619</v>
      </c>
      <c r="H187" s="41">
        <v>593</v>
      </c>
      <c r="I187" s="41">
        <f t="shared" si="8"/>
        <v>8</v>
      </c>
      <c r="J187" s="41">
        <f t="shared" si="9"/>
        <v>-26</v>
      </c>
      <c r="K187" s="46">
        <f t="shared" si="10"/>
        <v>101.36752136752136</v>
      </c>
      <c r="L187" s="46">
        <f t="shared" si="11"/>
        <v>95.79967689822294</v>
      </c>
    </row>
    <row r="188" spans="1:12" ht="19.5" customHeight="1">
      <c r="A188" s="45" t="s">
        <v>12</v>
      </c>
      <c r="B188" s="45" t="s">
        <v>4</v>
      </c>
      <c r="C188" s="45" t="s">
        <v>25</v>
      </c>
      <c r="D188" s="45" t="s">
        <v>8</v>
      </c>
      <c r="E188" s="39" t="s">
        <v>417</v>
      </c>
      <c r="F188" s="40">
        <v>900</v>
      </c>
      <c r="G188" s="41">
        <v>907</v>
      </c>
      <c r="H188" s="41">
        <v>902</v>
      </c>
      <c r="I188" s="41">
        <f t="shared" si="8"/>
        <v>2</v>
      </c>
      <c r="J188" s="41">
        <f t="shared" si="9"/>
        <v>-5</v>
      </c>
      <c r="K188" s="46">
        <f t="shared" si="10"/>
        <v>100.22222222222221</v>
      </c>
      <c r="L188" s="46">
        <f t="shared" si="11"/>
        <v>99.44873208379272</v>
      </c>
    </row>
    <row r="189" spans="1:12" ht="19.5" customHeight="1">
      <c r="A189" s="45" t="s">
        <v>12</v>
      </c>
      <c r="B189" s="45" t="s">
        <v>13</v>
      </c>
      <c r="C189" s="45" t="s">
        <v>26</v>
      </c>
      <c r="D189" s="45" t="s">
        <v>21</v>
      </c>
      <c r="E189" s="39" t="s">
        <v>481</v>
      </c>
      <c r="F189" s="40">
        <v>1380</v>
      </c>
      <c r="G189" s="41">
        <v>1607</v>
      </c>
      <c r="H189" s="41">
        <v>1472</v>
      </c>
      <c r="I189" s="41">
        <f t="shared" si="8"/>
        <v>92</v>
      </c>
      <c r="J189" s="41">
        <f t="shared" si="9"/>
        <v>-135</v>
      </c>
      <c r="K189" s="46">
        <f t="shared" si="10"/>
        <v>106.66666666666667</v>
      </c>
      <c r="L189" s="46">
        <f t="shared" si="11"/>
        <v>91.59925326695706</v>
      </c>
    </row>
    <row r="190" spans="1:12" ht="19.5" customHeight="1">
      <c r="A190" s="45" t="s">
        <v>12</v>
      </c>
      <c r="B190" s="45" t="s">
        <v>4</v>
      </c>
      <c r="C190" s="45" t="s">
        <v>26</v>
      </c>
      <c r="D190" s="45" t="s">
        <v>17</v>
      </c>
      <c r="E190" s="39" t="s">
        <v>419</v>
      </c>
      <c r="F190" s="40">
        <v>240</v>
      </c>
      <c r="G190" s="41">
        <v>264</v>
      </c>
      <c r="H190" s="41">
        <v>267</v>
      </c>
      <c r="I190" s="41">
        <f t="shared" si="8"/>
        <v>27</v>
      </c>
      <c r="J190" s="41">
        <f t="shared" si="9"/>
        <v>3</v>
      </c>
      <c r="K190" s="46">
        <f t="shared" si="10"/>
        <v>111.25</v>
      </c>
      <c r="L190" s="46">
        <f t="shared" si="11"/>
        <v>101.13636363636364</v>
      </c>
    </row>
    <row r="191" spans="1:12" ht="19.5" customHeight="1">
      <c r="A191" s="45" t="s">
        <v>12</v>
      </c>
      <c r="B191" s="45" t="s">
        <v>4</v>
      </c>
      <c r="C191" s="45" t="s">
        <v>26</v>
      </c>
      <c r="D191" s="45" t="s">
        <v>21</v>
      </c>
      <c r="E191" s="39" t="s">
        <v>420</v>
      </c>
      <c r="F191" s="40">
        <v>1761</v>
      </c>
      <c r="G191" s="41">
        <v>1917</v>
      </c>
      <c r="H191" s="41">
        <v>1859</v>
      </c>
      <c r="I191" s="41">
        <f t="shared" si="8"/>
        <v>98</v>
      </c>
      <c r="J191" s="41">
        <f t="shared" si="9"/>
        <v>-58</v>
      </c>
      <c r="K191" s="46">
        <f t="shared" si="10"/>
        <v>105.56501987507099</v>
      </c>
      <c r="L191" s="46">
        <f t="shared" si="11"/>
        <v>96.97443922796035</v>
      </c>
    </row>
    <row r="192" spans="1:12" ht="19.5" customHeight="1">
      <c r="A192" s="45" t="s">
        <v>12</v>
      </c>
      <c r="B192" s="45" t="s">
        <v>4</v>
      </c>
      <c r="C192" s="45" t="s">
        <v>26</v>
      </c>
      <c r="D192" s="45" t="s">
        <v>17</v>
      </c>
      <c r="E192" s="39" t="s">
        <v>420</v>
      </c>
      <c r="F192" s="40">
        <v>1719</v>
      </c>
      <c r="G192" s="41">
        <v>1808</v>
      </c>
      <c r="H192" s="41">
        <v>1890</v>
      </c>
      <c r="I192" s="41">
        <f t="shared" si="8"/>
        <v>171</v>
      </c>
      <c r="J192" s="41">
        <f t="shared" si="9"/>
        <v>82</v>
      </c>
      <c r="K192" s="46">
        <f t="shared" si="10"/>
        <v>109.94764397905759</v>
      </c>
      <c r="L192" s="46">
        <f t="shared" si="11"/>
        <v>104.5353982300885</v>
      </c>
    </row>
    <row r="193" spans="1:12" ht="19.5" customHeight="1">
      <c r="A193" s="45" t="s">
        <v>12</v>
      </c>
      <c r="B193" s="45" t="s">
        <v>4</v>
      </c>
      <c r="C193" s="45" t="s">
        <v>25</v>
      </c>
      <c r="D193" s="45" t="s">
        <v>14</v>
      </c>
      <c r="E193" s="39" t="s">
        <v>482</v>
      </c>
      <c r="F193" s="40">
        <v>120</v>
      </c>
      <c r="G193" s="41">
        <v>129</v>
      </c>
      <c r="H193" s="41">
        <v>124</v>
      </c>
      <c r="I193" s="41">
        <f t="shared" si="8"/>
        <v>4</v>
      </c>
      <c r="J193" s="41">
        <f t="shared" si="9"/>
        <v>-5</v>
      </c>
      <c r="K193" s="46">
        <f t="shared" si="10"/>
        <v>103.33333333333334</v>
      </c>
      <c r="L193" s="46">
        <f t="shared" si="11"/>
        <v>96.12403100775194</v>
      </c>
    </row>
    <row r="194" spans="1:12" ht="19.5" customHeight="1">
      <c r="A194" s="45" t="s">
        <v>3</v>
      </c>
      <c r="B194" s="45" t="s">
        <v>4</v>
      </c>
      <c r="C194" s="45" t="s">
        <v>26</v>
      </c>
      <c r="D194" s="45" t="s">
        <v>17</v>
      </c>
      <c r="E194" s="39" t="s">
        <v>296</v>
      </c>
      <c r="F194" s="40">
        <v>590</v>
      </c>
      <c r="G194" s="41">
        <v>608</v>
      </c>
      <c r="H194" s="41">
        <v>598</v>
      </c>
      <c r="I194" s="41">
        <f t="shared" si="8"/>
        <v>8</v>
      </c>
      <c r="J194" s="41">
        <f t="shared" si="9"/>
        <v>-10</v>
      </c>
      <c r="K194" s="46">
        <f t="shared" si="10"/>
        <v>101.35593220338983</v>
      </c>
      <c r="L194" s="46">
        <f t="shared" si="11"/>
        <v>98.35526315789474</v>
      </c>
    </row>
    <row r="195" spans="1:12" ht="19.5" customHeight="1">
      <c r="A195" s="45" t="s">
        <v>12</v>
      </c>
      <c r="B195" s="45" t="s">
        <v>4</v>
      </c>
      <c r="C195" s="45" t="s">
        <v>26</v>
      </c>
      <c r="D195" s="45" t="s">
        <v>21</v>
      </c>
      <c r="E195" s="39" t="s">
        <v>421</v>
      </c>
      <c r="F195" s="40">
        <v>890</v>
      </c>
      <c r="G195" s="41">
        <v>960</v>
      </c>
      <c r="H195" s="41">
        <v>953</v>
      </c>
      <c r="I195" s="41">
        <f t="shared" si="8"/>
        <v>63</v>
      </c>
      <c r="J195" s="41">
        <f t="shared" si="9"/>
        <v>-7</v>
      </c>
      <c r="K195" s="46">
        <f t="shared" si="10"/>
        <v>107.07865168539325</v>
      </c>
      <c r="L195" s="46">
        <f t="shared" si="11"/>
        <v>99.27083333333333</v>
      </c>
    </row>
    <row r="196" spans="1:12" ht="19.5" customHeight="1">
      <c r="A196" s="45" t="s">
        <v>3</v>
      </c>
      <c r="B196" s="45" t="s">
        <v>4</v>
      </c>
      <c r="C196" s="45" t="s">
        <v>25</v>
      </c>
      <c r="D196" s="45" t="s">
        <v>16</v>
      </c>
      <c r="E196" s="39" t="s">
        <v>297</v>
      </c>
      <c r="F196" s="40">
        <v>1560</v>
      </c>
      <c r="G196" s="41">
        <v>1662</v>
      </c>
      <c r="H196" s="41">
        <v>1637</v>
      </c>
      <c r="I196" s="41">
        <f aca="true" t="shared" si="12" ref="I196:I219">H196-F196</f>
        <v>77</v>
      </c>
      <c r="J196" s="41">
        <f aca="true" t="shared" si="13" ref="J196:J219">H196-G196</f>
        <v>-25</v>
      </c>
      <c r="K196" s="46">
        <f aca="true" t="shared" si="14" ref="K196:K219">H196/F196*100</f>
        <v>104.93589743589745</v>
      </c>
      <c r="L196" s="46">
        <f aca="true" t="shared" si="15" ref="L196:L219">H196/G196*100</f>
        <v>98.49578820697954</v>
      </c>
    </row>
    <row r="197" spans="1:12" ht="19.5" customHeight="1">
      <c r="A197" s="45" t="s">
        <v>12</v>
      </c>
      <c r="B197" s="45" t="s">
        <v>4</v>
      </c>
      <c r="C197" s="45" t="s">
        <v>25</v>
      </c>
      <c r="D197" s="45" t="s">
        <v>14</v>
      </c>
      <c r="E197" s="39" t="s">
        <v>422</v>
      </c>
      <c r="F197" s="40">
        <v>3000</v>
      </c>
      <c r="G197" s="41">
        <v>3341</v>
      </c>
      <c r="H197" s="41">
        <v>2959</v>
      </c>
      <c r="I197" s="41">
        <f t="shared" si="12"/>
        <v>-41</v>
      </c>
      <c r="J197" s="41">
        <f t="shared" si="13"/>
        <v>-382</v>
      </c>
      <c r="K197" s="46">
        <f t="shared" si="14"/>
        <v>98.63333333333333</v>
      </c>
      <c r="L197" s="46">
        <f t="shared" si="15"/>
        <v>88.56629751571386</v>
      </c>
    </row>
    <row r="198" spans="1:12" ht="19.5" customHeight="1">
      <c r="A198" s="45" t="s">
        <v>12</v>
      </c>
      <c r="B198" s="45" t="s">
        <v>4</v>
      </c>
      <c r="C198" s="45" t="s">
        <v>25</v>
      </c>
      <c r="D198" s="45" t="s">
        <v>11</v>
      </c>
      <c r="E198" s="39" t="s">
        <v>423</v>
      </c>
      <c r="F198" s="40">
        <v>760</v>
      </c>
      <c r="G198" s="41">
        <v>783</v>
      </c>
      <c r="H198" s="41">
        <v>759</v>
      </c>
      <c r="I198" s="41">
        <f t="shared" si="12"/>
        <v>-1</v>
      </c>
      <c r="J198" s="41">
        <f t="shared" si="13"/>
        <v>-24</v>
      </c>
      <c r="K198" s="46">
        <f t="shared" si="14"/>
        <v>99.86842105263159</v>
      </c>
      <c r="L198" s="46">
        <f t="shared" si="15"/>
        <v>96.93486590038314</v>
      </c>
    </row>
    <row r="199" spans="1:12" ht="19.5" customHeight="1">
      <c r="A199" s="45" t="s">
        <v>12</v>
      </c>
      <c r="B199" s="45" t="s">
        <v>4</v>
      </c>
      <c r="C199" s="45" t="s">
        <v>25</v>
      </c>
      <c r="D199" s="45" t="s">
        <v>5</v>
      </c>
      <c r="E199" s="39" t="s">
        <v>424</v>
      </c>
      <c r="F199" s="40">
        <v>1165</v>
      </c>
      <c r="G199" s="41">
        <v>1328</v>
      </c>
      <c r="H199" s="41">
        <v>818</v>
      </c>
      <c r="I199" s="41">
        <f t="shared" si="12"/>
        <v>-347</v>
      </c>
      <c r="J199" s="41">
        <f t="shared" si="13"/>
        <v>-510</v>
      </c>
      <c r="K199" s="46">
        <f t="shared" si="14"/>
        <v>70.21459227467811</v>
      </c>
      <c r="L199" s="46">
        <f t="shared" si="15"/>
        <v>61.596385542168676</v>
      </c>
    </row>
    <row r="200" spans="1:12" ht="19.5" customHeight="1">
      <c r="A200" s="45" t="s">
        <v>12</v>
      </c>
      <c r="B200" s="45" t="s">
        <v>13</v>
      </c>
      <c r="C200" s="45" t="s">
        <v>25</v>
      </c>
      <c r="D200" s="45" t="s">
        <v>15</v>
      </c>
      <c r="E200" s="39" t="s">
        <v>425</v>
      </c>
      <c r="F200" s="40">
        <v>640</v>
      </c>
      <c r="G200" s="41">
        <v>777</v>
      </c>
      <c r="H200" s="41">
        <v>369</v>
      </c>
      <c r="I200" s="41">
        <f t="shared" si="12"/>
        <v>-271</v>
      </c>
      <c r="J200" s="41">
        <f t="shared" si="13"/>
        <v>-408</v>
      </c>
      <c r="K200" s="46">
        <f t="shared" si="14"/>
        <v>57.65625</v>
      </c>
      <c r="L200" s="46">
        <f t="shared" si="15"/>
        <v>47.49034749034749</v>
      </c>
    </row>
    <row r="201" spans="1:12" ht="19.5" customHeight="1">
      <c r="A201" s="45" t="s">
        <v>12</v>
      </c>
      <c r="B201" s="45" t="s">
        <v>4</v>
      </c>
      <c r="C201" s="45" t="s">
        <v>25</v>
      </c>
      <c r="D201" s="45" t="s">
        <v>5</v>
      </c>
      <c r="E201" s="39" t="s">
        <v>426</v>
      </c>
      <c r="F201" s="40">
        <v>1840</v>
      </c>
      <c r="G201" s="41">
        <v>1983</v>
      </c>
      <c r="H201" s="41">
        <v>1965</v>
      </c>
      <c r="I201" s="41">
        <f t="shared" si="12"/>
        <v>125</v>
      </c>
      <c r="J201" s="41">
        <f t="shared" si="13"/>
        <v>-18</v>
      </c>
      <c r="K201" s="46">
        <f t="shared" si="14"/>
        <v>106.79347826086956</v>
      </c>
      <c r="L201" s="46">
        <f t="shared" si="15"/>
        <v>99.09228441754917</v>
      </c>
    </row>
    <row r="202" spans="1:12" ht="19.5" customHeight="1">
      <c r="A202" s="45" t="s">
        <v>3</v>
      </c>
      <c r="B202" s="45" t="s">
        <v>13</v>
      </c>
      <c r="C202" s="45" t="s">
        <v>25</v>
      </c>
      <c r="D202" s="45" t="s">
        <v>14</v>
      </c>
      <c r="E202" s="39" t="s">
        <v>263</v>
      </c>
      <c r="F202" s="40">
        <v>1990</v>
      </c>
      <c r="G202" s="41">
        <v>2733</v>
      </c>
      <c r="H202" s="41">
        <v>2053</v>
      </c>
      <c r="I202" s="41">
        <f t="shared" si="12"/>
        <v>63</v>
      </c>
      <c r="J202" s="41">
        <f t="shared" si="13"/>
        <v>-680</v>
      </c>
      <c r="K202" s="46">
        <f t="shared" si="14"/>
        <v>103.16582914572865</v>
      </c>
      <c r="L202" s="46">
        <f t="shared" si="15"/>
        <v>75.11891694109038</v>
      </c>
    </row>
    <row r="203" spans="1:12" ht="19.5" customHeight="1">
      <c r="A203" s="45" t="s">
        <v>12</v>
      </c>
      <c r="B203" s="45" t="s">
        <v>4</v>
      </c>
      <c r="C203" s="45" t="s">
        <v>26</v>
      </c>
      <c r="D203" s="45" t="s">
        <v>21</v>
      </c>
      <c r="E203" s="39" t="s">
        <v>465</v>
      </c>
      <c r="F203" s="40">
        <v>50</v>
      </c>
      <c r="G203" s="41">
        <v>52</v>
      </c>
      <c r="H203" s="41">
        <v>25</v>
      </c>
      <c r="I203" s="41">
        <f t="shared" si="12"/>
        <v>-25</v>
      </c>
      <c r="J203" s="41">
        <f t="shared" si="13"/>
        <v>-27</v>
      </c>
      <c r="K203" s="46">
        <f t="shared" si="14"/>
        <v>50</v>
      </c>
      <c r="L203" s="46">
        <f t="shared" si="15"/>
        <v>48.07692307692308</v>
      </c>
    </row>
    <row r="204" spans="1:12" ht="19.5" customHeight="1">
      <c r="A204" s="45" t="s">
        <v>12</v>
      </c>
      <c r="B204" s="45" t="s">
        <v>4</v>
      </c>
      <c r="C204" s="45" t="s">
        <v>25</v>
      </c>
      <c r="D204" s="45" t="s">
        <v>8</v>
      </c>
      <c r="E204" s="39" t="s">
        <v>427</v>
      </c>
      <c r="F204" s="40">
        <v>2000</v>
      </c>
      <c r="G204" s="41">
        <v>2157</v>
      </c>
      <c r="H204" s="41">
        <v>2087</v>
      </c>
      <c r="I204" s="41">
        <f t="shared" si="12"/>
        <v>87</v>
      </c>
      <c r="J204" s="41">
        <f t="shared" si="13"/>
        <v>-70</v>
      </c>
      <c r="K204" s="46">
        <f t="shared" si="14"/>
        <v>104.35000000000001</v>
      </c>
      <c r="L204" s="46">
        <f t="shared" si="15"/>
        <v>96.75475197032915</v>
      </c>
    </row>
    <row r="205" spans="1:12" ht="19.5" customHeight="1">
      <c r="A205" s="45" t="s">
        <v>12</v>
      </c>
      <c r="B205" s="45" t="s">
        <v>4</v>
      </c>
      <c r="C205" s="45" t="s">
        <v>26</v>
      </c>
      <c r="D205" s="45" t="s">
        <v>17</v>
      </c>
      <c r="E205" s="39" t="s">
        <v>428</v>
      </c>
      <c r="F205" s="40">
        <v>1620</v>
      </c>
      <c r="G205" s="41">
        <v>1773</v>
      </c>
      <c r="H205" s="41">
        <v>1712</v>
      </c>
      <c r="I205" s="41">
        <f t="shared" si="12"/>
        <v>92</v>
      </c>
      <c r="J205" s="41">
        <f t="shared" si="13"/>
        <v>-61</v>
      </c>
      <c r="K205" s="46">
        <f t="shared" si="14"/>
        <v>105.679012345679</v>
      </c>
      <c r="L205" s="46">
        <f t="shared" si="15"/>
        <v>96.55950366610266</v>
      </c>
    </row>
    <row r="206" spans="1:12" ht="19.5" customHeight="1">
      <c r="A206" s="45" t="s">
        <v>12</v>
      </c>
      <c r="B206" s="45" t="s">
        <v>4</v>
      </c>
      <c r="C206" s="45" t="s">
        <v>26</v>
      </c>
      <c r="D206" s="45" t="s">
        <v>21</v>
      </c>
      <c r="E206" s="39" t="s">
        <v>429</v>
      </c>
      <c r="F206" s="40">
        <v>590</v>
      </c>
      <c r="G206" s="41">
        <v>645</v>
      </c>
      <c r="H206" s="41">
        <v>625</v>
      </c>
      <c r="I206" s="41">
        <f t="shared" si="12"/>
        <v>35</v>
      </c>
      <c r="J206" s="41">
        <f t="shared" si="13"/>
        <v>-20</v>
      </c>
      <c r="K206" s="46">
        <f t="shared" si="14"/>
        <v>105.93220338983052</v>
      </c>
      <c r="L206" s="46">
        <f t="shared" si="15"/>
        <v>96.89922480620154</v>
      </c>
    </row>
    <row r="207" spans="1:12" ht="19.5" customHeight="1">
      <c r="A207" s="45" t="s">
        <v>12</v>
      </c>
      <c r="B207" s="45" t="s">
        <v>4</v>
      </c>
      <c r="C207" s="45" t="s">
        <v>26</v>
      </c>
      <c r="D207" s="45" t="s">
        <v>21</v>
      </c>
      <c r="E207" s="39" t="s">
        <v>430</v>
      </c>
      <c r="F207" s="40">
        <v>1300</v>
      </c>
      <c r="G207" s="41">
        <v>1383</v>
      </c>
      <c r="H207" s="41">
        <v>1360</v>
      </c>
      <c r="I207" s="41">
        <f t="shared" si="12"/>
        <v>60</v>
      </c>
      <c r="J207" s="41">
        <f t="shared" si="13"/>
        <v>-23</v>
      </c>
      <c r="K207" s="46">
        <f t="shared" si="14"/>
        <v>104.61538461538463</v>
      </c>
      <c r="L207" s="46">
        <f t="shared" si="15"/>
        <v>98.33694866232827</v>
      </c>
    </row>
    <row r="208" spans="1:12" ht="19.5" customHeight="1">
      <c r="A208" s="45" t="s">
        <v>12</v>
      </c>
      <c r="B208" s="45" t="s">
        <v>4</v>
      </c>
      <c r="C208" s="45" t="s">
        <v>26</v>
      </c>
      <c r="D208" s="45" t="s">
        <v>21</v>
      </c>
      <c r="E208" s="39" t="s">
        <v>431</v>
      </c>
      <c r="F208" s="40">
        <v>2153</v>
      </c>
      <c r="G208" s="41">
        <v>2316</v>
      </c>
      <c r="H208" s="41">
        <v>2192</v>
      </c>
      <c r="I208" s="41">
        <f t="shared" si="12"/>
        <v>39</v>
      </c>
      <c r="J208" s="41">
        <f t="shared" si="13"/>
        <v>-124</v>
      </c>
      <c r="K208" s="46">
        <f t="shared" si="14"/>
        <v>101.81142591732466</v>
      </c>
      <c r="L208" s="46">
        <f t="shared" si="15"/>
        <v>94.64594127806562</v>
      </c>
    </row>
    <row r="209" spans="1:12" ht="19.5" customHeight="1">
      <c r="A209" s="45" t="s">
        <v>12</v>
      </c>
      <c r="B209" s="45" t="s">
        <v>4</v>
      </c>
      <c r="C209" s="45" t="s">
        <v>26</v>
      </c>
      <c r="D209" s="45" t="s">
        <v>17</v>
      </c>
      <c r="E209" s="39" t="s">
        <v>431</v>
      </c>
      <c r="F209" s="40">
        <v>3317</v>
      </c>
      <c r="G209" s="41">
        <v>3474</v>
      </c>
      <c r="H209" s="41">
        <v>3444</v>
      </c>
      <c r="I209" s="41">
        <f t="shared" si="12"/>
        <v>127</v>
      </c>
      <c r="J209" s="41">
        <f t="shared" si="13"/>
        <v>-30</v>
      </c>
      <c r="K209" s="46">
        <f t="shared" si="14"/>
        <v>103.82876092854988</v>
      </c>
      <c r="L209" s="46">
        <f t="shared" si="15"/>
        <v>99.13644214162349</v>
      </c>
    </row>
    <row r="210" spans="1:12" ht="19.5" customHeight="1">
      <c r="A210" s="45" t="s">
        <v>12</v>
      </c>
      <c r="B210" s="45" t="s">
        <v>4</v>
      </c>
      <c r="C210" s="45" t="s">
        <v>26</v>
      </c>
      <c r="D210" s="45" t="s">
        <v>17</v>
      </c>
      <c r="E210" s="39" t="s">
        <v>432</v>
      </c>
      <c r="F210" s="40">
        <v>200</v>
      </c>
      <c r="G210" s="41">
        <v>213</v>
      </c>
      <c r="H210" s="41">
        <v>210</v>
      </c>
      <c r="I210" s="41">
        <f t="shared" si="12"/>
        <v>10</v>
      </c>
      <c r="J210" s="41">
        <f t="shared" si="13"/>
        <v>-3</v>
      </c>
      <c r="K210" s="46">
        <f t="shared" si="14"/>
        <v>105</v>
      </c>
      <c r="L210" s="46">
        <f t="shared" si="15"/>
        <v>98.59154929577466</v>
      </c>
    </row>
    <row r="211" spans="1:12" ht="19.5" customHeight="1">
      <c r="A211" s="45" t="s">
        <v>12</v>
      </c>
      <c r="B211" s="45" t="s">
        <v>4</v>
      </c>
      <c r="C211" s="45" t="s">
        <v>25</v>
      </c>
      <c r="D211" s="45" t="s">
        <v>10</v>
      </c>
      <c r="E211" s="39" t="s">
        <v>433</v>
      </c>
      <c r="F211" s="40">
        <v>418</v>
      </c>
      <c r="G211" s="41">
        <v>465</v>
      </c>
      <c r="H211" s="41">
        <v>310</v>
      </c>
      <c r="I211" s="41">
        <f t="shared" si="12"/>
        <v>-108</v>
      </c>
      <c r="J211" s="41">
        <f t="shared" si="13"/>
        <v>-155</v>
      </c>
      <c r="K211" s="46">
        <f t="shared" si="14"/>
        <v>74.16267942583733</v>
      </c>
      <c r="L211" s="46">
        <f t="shared" si="15"/>
        <v>66.66666666666666</v>
      </c>
    </row>
    <row r="212" spans="1:12" ht="19.5" customHeight="1">
      <c r="A212" s="45" t="s">
        <v>12</v>
      </c>
      <c r="B212" s="45" t="s">
        <v>4</v>
      </c>
      <c r="C212" s="45" t="s">
        <v>26</v>
      </c>
      <c r="D212" s="45" t="s">
        <v>21</v>
      </c>
      <c r="E212" s="39" t="s">
        <v>434</v>
      </c>
      <c r="F212" s="40">
        <v>1080</v>
      </c>
      <c r="G212" s="41">
        <v>1204</v>
      </c>
      <c r="H212" s="41">
        <v>1181</v>
      </c>
      <c r="I212" s="41">
        <f t="shared" si="12"/>
        <v>101</v>
      </c>
      <c r="J212" s="41">
        <f t="shared" si="13"/>
        <v>-23</v>
      </c>
      <c r="K212" s="46">
        <f t="shared" si="14"/>
        <v>109.35185185185186</v>
      </c>
      <c r="L212" s="46">
        <f t="shared" si="15"/>
        <v>98.08970099667775</v>
      </c>
    </row>
    <row r="213" spans="1:12" ht="19.5" customHeight="1">
      <c r="A213" s="45" t="s">
        <v>12</v>
      </c>
      <c r="B213" s="45" t="s">
        <v>4</v>
      </c>
      <c r="C213" s="45" t="s">
        <v>25</v>
      </c>
      <c r="D213" s="45" t="s">
        <v>9</v>
      </c>
      <c r="E213" s="39" t="s">
        <v>435</v>
      </c>
      <c r="F213" s="40">
        <v>2140</v>
      </c>
      <c r="G213" s="41">
        <v>3443</v>
      </c>
      <c r="H213" s="41">
        <v>1663</v>
      </c>
      <c r="I213" s="41">
        <f t="shared" si="12"/>
        <v>-477</v>
      </c>
      <c r="J213" s="41">
        <f t="shared" si="13"/>
        <v>-1780</v>
      </c>
      <c r="K213" s="46">
        <f t="shared" si="14"/>
        <v>77.71028037383178</v>
      </c>
      <c r="L213" s="46">
        <f t="shared" si="15"/>
        <v>48.30090037757769</v>
      </c>
    </row>
    <row r="214" spans="1:12" ht="19.5" customHeight="1">
      <c r="A214" s="45" t="s">
        <v>12</v>
      </c>
      <c r="B214" s="45" t="s">
        <v>4</v>
      </c>
      <c r="C214" s="45" t="s">
        <v>25</v>
      </c>
      <c r="D214" s="45" t="s">
        <v>9</v>
      </c>
      <c r="E214" s="39" t="s">
        <v>436</v>
      </c>
      <c r="F214" s="40">
        <v>170</v>
      </c>
      <c r="G214" s="41">
        <v>180</v>
      </c>
      <c r="H214" s="41">
        <v>144</v>
      </c>
      <c r="I214" s="41">
        <f t="shared" si="12"/>
        <v>-26</v>
      </c>
      <c r="J214" s="41">
        <f t="shared" si="13"/>
        <v>-36</v>
      </c>
      <c r="K214" s="46">
        <f t="shared" si="14"/>
        <v>84.70588235294117</v>
      </c>
      <c r="L214" s="46">
        <f t="shared" si="15"/>
        <v>80</v>
      </c>
    </row>
    <row r="215" spans="1:12" ht="19.5" customHeight="1">
      <c r="A215" s="45" t="s">
        <v>12</v>
      </c>
      <c r="B215" s="45" t="s">
        <v>4</v>
      </c>
      <c r="C215" s="45" t="s">
        <v>25</v>
      </c>
      <c r="D215" s="45" t="s">
        <v>8</v>
      </c>
      <c r="E215" s="39" t="s">
        <v>437</v>
      </c>
      <c r="F215" s="40">
        <v>3150</v>
      </c>
      <c r="G215" s="41">
        <v>3486</v>
      </c>
      <c r="H215" s="41">
        <v>3368</v>
      </c>
      <c r="I215" s="41">
        <f t="shared" si="12"/>
        <v>218</v>
      </c>
      <c r="J215" s="41">
        <f t="shared" si="13"/>
        <v>-118</v>
      </c>
      <c r="K215" s="46">
        <f t="shared" si="14"/>
        <v>106.92063492063492</v>
      </c>
      <c r="L215" s="46">
        <f t="shared" si="15"/>
        <v>96.61503155479059</v>
      </c>
    </row>
    <row r="216" spans="1:12" ht="19.5" customHeight="1">
      <c r="A216" s="45" t="s">
        <v>12</v>
      </c>
      <c r="B216" s="45" t="s">
        <v>13</v>
      </c>
      <c r="C216" s="45" t="s">
        <v>25</v>
      </c>
      <c r="D216" s="45" t="s">
        <v>10</v>
      </c>
      <c r="E216" s="39" t="s">
        <v>438</v>
      </c>
      <c r="F216" s="40">
        <v>1450</v>
      </c>
      <c r="G216" s="41">
        <v>2027</v>
      </c>
      <c r="H216" s="41">
        <v>1028</v>
      </c>
      <c r="I216" s="41">
        <f t="shared" si="12"/>
        <v>-422</v>
      </c>
      <c r="J216" s="41">
        <f t="shared" si="13"/>
        <v>-999</v>
      </c>
      <c r="K216" s="46">
        <f t="shared" si="14"/>
        <v>70.89655172413794</v>
      </c>
      <c r="L216" s="46">
        <f t="shared" si="15"/>
        <v>50.71534287123828</v>
      </c>
    </row>
    <row r="217" spans="1:12" ht="19.5" customHeight="1">
      <c r="A217" s="45" t="s">
        <v>12</v>
      </c>
      <c r="B217" s="45" t="s">
        <v>4</v>
      </c>
      <c r="C217" s="45" t="s">
        <v>26</v>
      </c>
      <c r="D217" s="45" t="s">
        <v>17</v>
      </c>
      <c r="E217" s="39" t="s">
        <v>439</v>
      </c>
      <c r="F217" s="40">
        <v>2470</v>
      </c>
      <c r="G217" s="41">
        <v>2612</v>
      </c>
      <c r="H217" s="41">
        <v>2637</v>
      </c>
      <c r="I217" s="41">
        <f t="shared" si="12"/>
        <v>167</v>
      </c>
      <c r="J217" s="41">
        <f t="shared" si="13"/>
        <v>25</v>
      </c>
      <c r="K217" s="46">
        <f t="shared" si="14"/>
        <v>106.76113360323886</v>
      </c>
      <c r="L217" s="46">
        <f t="shared" si="15"/>
        <v>100.95712098009189</v>
      </c>
    </row>
    <row r="218" spans="1:12" ht="19.5" customHeight="1">
      <c r="A218" s="45" t="s">
        <v>12</v>
      </c>
      <c r="B218" s="45" t="s">
        <v>4</v>
      </c>
      <c r="C218" s="45" t="s">
        <v>25</v>
      </c>
      <c r="D218" s="45" t="s">
        <v>8</v>
      </c>
      <c r="E218" s="39" t="s">
        <v>439</v>
      </c>
      <c r="F218" s="40">
        <v>1445</v>
      </c>
      <c r="G218" s="41">
        <v>1583</v>
      </c>
      <c r="H218" s="41">
        <v>1545</v>
      </c>
      <c r="I218" s="41">
        <f t="shared" si="12"/>
        <v>100</v>
      </c>
      <c r="J218" s="41">
        <f t="shared" si="13"/>
        <v>-38</v>
      </c>
      <c r="K218" s="46">
        <f t="shared" si="14"/>
        <v>106.92041522491348</v>
      </c>
      <c r="L218" s="46">
        <f t="shared" si="15"/>
        <v>97.59949463044852</v>
      </c>
    </row>
    <row r="219" spans="1:12" ht="19.5" customHeight="1">
      <c r="A219" s="42" t="s">
        <v>483</v>
      </c>
      <c r="B219" s="42" t="s">
        <v>483</v>
      </c>
      <c r="C219" s="42" t="s">
        <v>483</v>
      </c>
      <c r="D219" s="42" t="s">
        <v>483</v>
      </c>
      <c r="E219" s="42" t="s">
        <v>483</v>
      </c>
      <c r="F219" s="43">
        <v>359273</v>
      </c>
      <c r="G219" s="44">
        <v>402312</v>
      </c>
      <c r="H219" s="44">
        <v>360580</v>
      </c>
      <c r="I219" s="44">
        <f t="shared" si="12"/>
        <v>1307</v>
      </c>
      <c r="J219" s="44">
        <f t="shared" si="13"/>
        <v>-41732</v>
      </c>
      <c r="K219" s="47">
        <f t="shared" si="14"/>
        <v>100.36379020967343</v>
      </c>
      <c r="L219" s="47">
        <f t="shared" si="15"/>
        <v>89.62695619320328</v>
      </c>
    </row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</sheetData>
  <autoFilter ref="E2:H219"/>
  <mergeCells count="2">
    <mergeCell ref="K1:L1"/>
    <mergeCell ref="I1:J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17"/>
  <sheetViews>
    <sheetView workbookViewId="0" topLeftCell="A1">
      <pane ySplit="2" topLeftCell="BM3" activePane="bottomLeft" state="frozen"/>
      <selection pane="topLeft" activeCell="A1" sqref="A1"/>
      <selection pane="bottomLeft" activeCell="O3" sqref="O3"/>
    </sheetView>
  </sheetViews>
  <sheetFormatPr defaultColWidth="8.88671875" defaultRowHeight="13.5"/>
  <cols>
    <col min="1" max="1" width="3.99609375" style="105" bestFit="1" customWidth="1"/>
    <col min="2" max="3" width="5.3359375" style="105" bestFit="1" customWidth="1"/>
    <col min="4" max="4" width="3.99609375" style="105" bestFit="1" customWidth="1"/>
    <col min="5" max="5" width="18.10546875" style="106" bestFit="1" customWidth="1"/>
    <col min="6" max="6" width="5.77734375" style="106" bestFit="1" customWidth="1"/>
    <col min="7" max="7" width="6.6640625" style="105" bestFit="1" customWidth="1"/>
    <col min="8" max="8" width="9.4453125" style="105" bestFit="1" customWidth="1"/>
    <col min="9" max="9" width="10.10546875" style="105" bestFit="1" customWidth="1"/>
    <col min="10" max="10" width="5.5546875" style="105" bestFit="1" customWidth="1"/>
    <col min="11" max="11" width="6.21484375" style="105" bestFit="1" customWidth="1"/>
    <col min="12" max="13" width="4.99609375" style="107" bestFit="1" customWidth="1"/>
    <col min="14" max="14" width="5.77734375" style="106" bestFit="1" customWidth="1"/>
    <col min="15" max="15" width="8.6640625" style="108" bestFit="1" customWidth="1"/>
    <col min="16" max="16384" width="8.88671875" style="71" customWidth="1"/>
  </cols>
  <sheetData>
    <row r="1" spans="1:14" ht="13.5" customHeight="1" thickBot="1">
      <c r="A1" s="114" t="s">
        <v>501</v>
      </c>
      <c r="B1" s="109" t="s">
        <v>502</v>
      </c>
      <c r="C1" s="109" t="s">
        <v>503</v>
      </c>
      <c r="D1" s="109" t="s">
        <v>504</v>
      </c>
      <c r="E1" s="113" t="s">
        <v>505</v>
      </c>
      <c r="F1" s="110" t="s">
        <v>506</v>
      </c>
      <c r="G1" s="111" t="s">
        <v>507</v>
      </c>
      <c r="H1" s="112" t="s">
        <v>559</v>
      </c>
      <c r="I1" s="112" t="s">
        <v>560</v>
      </c>
      <c r="J1" s="165" t="s">
        <v>508</v>
      </c>
      <c r="K1" s="166"/>
      <c r="L1" s="167" t="s">
        <v>509</v>
      </c>
      <c r="M1" s="168"/>
      <c r="N1" s="163" t="s">
        <v>565</v>
      </c>
    </row>
    <row r="2" spans="1:14" ht="23.25" thickBot="1">
      <c r="A2" s="114" t="s">
        <v>501</v>
      </c>
      <c r="B2" s="109" t="s">
        <v>502</v>
      </c>
      <c r="C2" s="109" t="s">
        <v>503</v>
      </c>
      <c r="D2" s="109" t="s">
        <v>504</v>
      </c>
      <c r="E2" s="113" t="s">
        <v>505</v>
      </c>
      <c r="F2" s="110" t="s">
        <v>506</v>
      </c>
      <c r="G2" s="111" t="s">
        <v>507</v>
      </c>
      <c r="H2" s="112" t="s">
        <v>559</v>
      </c>
      <c r="I2" s="112" t="s">
        <v>560</v>
      </c>
      <c r="J2" s="75" t="s">
        <v>561</v>
      </c>
      <c r="K2" s="76" t="s">
        <v>562</v>
      </c>
      <c r="L2" s="77" t="s">
        <v>563</v>
      </c>
      <c r="M2" s="78" t="s">
        <v>564</v>
      </c>
      <c r="N2" s="164"/>
    </row>
    <row r="3" spans="1:15" ht="13.5">
      <c r="A3" s="79">
        <v>1</v>
      </c>
      <c r="B3" s="80" t="s">
        <v>566</v>
      </c>
      <c r="C3" s="80" t="s">
        <v>4</v>
      </c>
      <c r="D3" s="80" t="s">
        <v>5</v>
      </c>
      <c r="E3" s="81" t="s">
        <v>253</v>
      </c>
      <c r="F3" s="82"/>
      <c r="G3" s="83">
        <v>1584</v>
      </c>
      <c r="H3" s="86">
        <v>1833</v>
      </c>
      <c r="I3" s="86">
        <v>1717</v>
      </c>
      <c r="J3" s="87">
        <f>I3-G3</f>
        <v>133</v>
      </c>
      <c r="K3" s="88">
        <f>I3-H3</f>
        <v>-116</v>
      </c>
      <c r="L3" s="89">
        <f>I3/G3*100</f>
        <v>108.39646464646464</v>
      </c>
      <c r="M3" s="90">
        <f>I3/H3*100</f>
        <v>93.67157665030005</v>
      </c>
      <c r="N3" s="82" t="str">
        <f>IF(OR(D3="서울",D3="경기",D3="인천"),"수도권","지방")</f>
        <v>지방</v>
      </c>
      <c r="O3" s="108" t="str">
        <f>CONCATENATE(B3,N3)</f>
        <v>국공립지방</v>
      </c>
    </row>
    <row r="4" spans="1:15" ht="13.5">
      <c r="A4" s="91">
        <v>2</v>
      </c>
      <c r="B4" s="92" t="s">
        <v>3</v>
      </c>
      <c r="C4" s="92" t="s">
        <v>4</v>
      </c>
      <c r="D4" s="92" t="s">
        <v>5</v>
      </c>
      <c r="E4" s="93" t="s">
        <v>254</v>
      </c>
      <c r="F4" s="94" t="s">
        <v>510</v>
      </c>
      <c r="G4" s="95">
        <v>3346</v>
      </c>
      <c r="H4" s="96">
        <v>3612</v>
      </c>
      <c r="I4" s="96">
        <v>3583</v>
      </c>
      <c r="J4" s="84">
        <f aca="true" t="shared" si="0" ref="J4:J67">I4-G4</f>
        <v>237</v>
      </c>
      <c r="K4" s="85">
        <f aca="true" t="shared" si="1" ref="K4:K67">I4-H4</f>
        <v>-29</v>
      </c>
      <c r="L4" s="97">
        <f aca="true" t="shared" si="2" ref="L4:L67">I4/G4*100</f>
        <v>107.08308427973701</v>
      </c>
      <c r="M4" s="98">
        <f aca="true" t="shared" si="3" ref="M4:M67">I4/H4*100</f>
        <v>99.19712070874863</v>
      </c>
      <c r="N4" s="94" t="str">
        <f aca="true" t="shared" si="4" ref="N4:N67">IF(OR(D4="서울",D4="경기",D4="인천"),"수도권","지방")</f>
        <v>지방</v>
      </c>
      <c r="O4" s="108" t="str">
        <f aca="true" t="shared" si="5" ref="O4:O67">CONCATENATE(B4,N4)</f>
        <v>국공립지방</v>
      </c>
    </row>
    <row r="5" spans="1:15" ht="13.5">
      <c r="A5" s="91">
        <v>2</v>
      </c>
      <c r="B5" s="92" t="s">
        <v>3</v>
      </c>
      <c r="C5" s="92" t="s">
        <v>4</v>
      </c>
      <c r="D5" s="92" t="s">
        <v>5</v>
      </c>
      <c r="E5" s="93" t="s">
        <v>511</v>
      </c>
      <c r="F5" s="94" t="s">
        <v>512</v>
      </c>
      <c r="G5" s="95">
        <v>1570</v>
      </c>
      <c r="H5" s="96">
        <v>1800</v>
      </c>
      <c r="I5" s="96">
        <v>1596</v>
      </c>
      <c r="J5" s="84">
        <f t="shared" si="0"/>
        <v>26</v>
      </c>
      <c r="K5" s="85">
        <f t="shared" si="1"/>
        <v>-204</v>
      </c>
      <c r="L5" s="97">
        <f t="shared" si="2"/>
        <v>101.65605095541402</v>
      </c>
      <c r="M5" s="98">
        <f t="shared" si="3"/>
        <v>88.66666666666667</v>
      </c>
      <c r="N5" s="94" t="str">
        <f t="shared" si="4"/>
        <v>지방</v>
      </c>
      <c r="O5" s="108" t="str">
        <f t="shared" si="5"/>
        <v>국공립지방</v>
      </c>
    </row>
    <row r="6" spans="1:15" ht="13.5">
      <c r="A6" s="91">
        <v>3</v>
      </c>
      <c r="B6" s="92" t="s">
        <v>3</v>
      </c>
      <c r="C6" s="92" t="s">
        <v>4</v>
      </c>
      <c r="D6" s="92" t="s">
        <v>6</v>
      </c>
      <c r="E6" s="93" t="s">
        <v>255</v>
      </c>
      <c r="F6" s="94"/>
      <c r="G6" s="95">
        <v>4426</v>
      </c>
      <c r="H6" s="96">
        <v>4845</v>
      </c>
      <c r="I6" s="96">
        <v>4764</v>
      </c>
      <c r="J6" s="84">
        <f t="shared" si="0"/>
        <v>338</v>
      </c>
      <c r="K6" s="85">
        <f t="shared" si="1"/>
        <v>-81</v>
      </c>
      <c r="L6" s="97">
        <f t="shared" si="2"/>
        <v>107.63669227293266</v>
      </c>
      <c r="M6" s="98">
        <f t="shared" si="3"/>
        <v>98.328173374613</v>
      </c>
      <c r="N6" s="94" t="str">
        <f t="shared" si="4"/>
        <v>지방</v>
      </c>
      <c r="O6" s="108" t="str">
        <f t="shared" si="5"/>
        <v>국공립지방</v>
      </c>
    </row>
    <row r="7" spans="1:15" ht="13.5">
      <c r="A7" s="91">
        <v>4</v>
      </c>
      <c r="B7" s="92" t="s">
        <v>3</v>
      </c>
      <c r="C7" s="92" t="s">
        <v>4</v>
      </c>
      <c r="D7" s="92" t="s">
        <v>7</v>
      </c>
      <c r="E7" s="93" t="s">
        <v>256</v>
      </c>
      <c r="F7" s="94"/>
      <c r="G7" s="95">
        <v>3280</v>
      </c>
      <c r="H7" s="96">
        <v>3593</v>
      </c>
      <c r="I7" s="96">
        <v>3483</v>
      </c>
      <c r="J7" s="84">
        <f t="shared" si="0"/>
        <v>203</v>
      </c>
      <c r="K7" s="85">
        <f t="shared" si="1"/>
        <v>-110</v>
      </c>
      <c r="L7" s="97">
        <f t="shared" si="2"/>
        <v>106.18902439024392</v>
      </c>
      <c r="M7" s="98">
        <f t="shared" si="3"/>
        <v>96.93849151127192</v>
      </c>
      <c r="N7" s="94" t="str">
        <f t="shared" si="4"/>
        <v>지방</v>
      </c>
      <c r="O7" s="108" t="str">
        <f t="shared" si="5"/>
        <v>국공립지방</v>
      </c>
    </row>
    <row r="8" spans="1:15" ht="13.5">
      <c r="A8" s="91">
        <v>5</v>
      </c>
      <c r="B8" s="92" t="s">
        <v>3</v>
      </c>
      <c r="C8" s="92" t="s">
        <v>4</v>
      </c>
      <c r="D8" s="92" t="s">
        <v>8</v>
      </c>
      <c r="E8" s="93" t="s">
        <v>258</v>
      </c>
      <c r="F8" s="94"/>
      <c r="G8" s="95">
        <v>3177</v>
      </c>
      <c r="H8" s="96">
        <v>3690</v>
      </c>
      <c r="I8" s="96">
        <v>3480</v>
      </c>
      <c r="J8" s="84">
        <f t="shared" si="0"/>
        <v>303</v>
      </c>
      <c r="K8" s="85">
        <f t="shared" si="1"/>
        <v>-210</v>
      </c>
      <c r="L8" s="97">
        <f t="shared" si="2"/>
        <v>109.53729933899905</v>
      </c>
      <c r="M8" s="98">
        <f t="shared" si="3"/>
        <v>94.3089430894309</v>
      </c>
      <c r="N8" s="94" t="str">
        <f t="shared" si="4"/>
        <v>지방</v>
      </c>
      <c r="O8" s="108" t="str">
        <f t="shared" si="5"/>
        <v>국공립지방</v>
      </c>
    </row>
    <row r="9" spans="1:15" ht="13.5">
      <c r="A9" s="91">
        <v>6</v>
      </c>
      <c r="B9" s="92" t="s">
        <v>3</v>
      </c>
      <c r="C9" s="92" t="s">
        <v>4</v>
      </c>
      <c r="D9" s="92" t="s">
        <v>10</v>
      </c>
      <c r="E9" s="93" t="s">
        <v>260</v>
      </c>
      <c r="F9" s="94"/>
      <c r="G9" s="95">
        <v>1935</v>
      </c>
      <c r="H9" s="96">
        <v>2403</v>
      </c>
      <c r="I9" s="96">
        <v>2215</v>
      </c>
      <c r="J9" s="84">
        <f t="shared" si="0"/>
        <v>280</v>
      </c>
      <c r="K9" s="85">
        <f t="shared" si="1"/>
        <v>-188</v>
      </c>
      <c r="L9" s="97">
        <f t="shared" si="2"/>
        <v>114.47028423772609</v>
      </c>
      <c r="M9" s="98">
        <f t="shared" si="3"/>
        <v>92.17644610903038</v>
      </c>
      <c r="N9" s="94" t="str">
        <f t="shared" si="4"/>
        <v>지방</v>
      </c>
      <c r="O9" s="108" t="str">
        <f t="shared" si="5"/>
        <v>국공립지방</v>
      </c>
    </row>
    <row r="10" spans="1:15" ht="13.5">
      <c r="A10" s="91">
        <v>7</v>
      </c>
      <c r="B10" s="92" t="s">
        <v>3</v>
      </c>
      <c r="C10" s="92" t="s">
        <v>4</v>
      </c>
      <c r="D10" s="92" t="s">
        <v>11</v>
      </c>
      <c r="E10" s="93" t="s">
        <v>261</v>
      </c>
      <c r="F10" s="94"/>
      <c r="G10" s="95">
        <v>1432</v>
      </c>
      <c r="H10" s="96">
        <v>1558</v>
      </c>
      <c r="I10" s="96">
        <v>1535</v>
      </c>
      <c r="J10" s="84">
        <f t="shared" si="0"/>
        <v>103</v>
      </c>
      <c r="K10" s="85">
        <f t="shared" si="1"/>
        <v>-23</v>
      </c>
      <c r="L10" s="97">
        <f t="shared" si="2"/>
        <v>107.1927374301676</v>
      </c>
      <c r="M10" s="98">
        <f t="shared" si="3"/>
        <v>98.52374839537869</v>
      </c>
      <c r="N10" s="94" t="str">
        <f t="shared" si="4"/>
        <v>지방</v>
      </c>
      <c r="O10" s="108" t="str">
        <f t="shared" si="5"/>
        <v>국공립지방</v>
      </c>
    </row>
    <row r="11" spans="1:15" ht="13.5">
      <c r="A11" s="91">
        <v>8</v>
      </c>
      <c r="B11" s="92" t="s">
        <v>3</v>
      </c>
      <c r="C11" s="92" t="s">
        <v>4</v>
      </c>
      <c r="D11" s="92" t="s">
        <v>15</v>
      </c>
      <c r="E11" s="93" t="s">
        <v>264</v>
      </c>
      <c r="F11" s="94"/>
      <c r="G11" s="95">
        <v>1801</v>
      </c>
      <c r="H11" s="96">
        <v>2085</v>
      </c>
      <c r="I11" s="96">
        <v>1918</v>
      </c>
      <c r="J11" s="84">
        <f t="shared" si="0"/>
        <v>117</v>
      </c>
      <c r="K11" s="85">
        <f t="shared" si="1"/>
        <v>-167</v>
      </c>
      <c r="L11" s="97">
        <f t="shared" si="2"/>
        <v>106.4963908939478</v>
      </c>
      <c r="M11" s="98">
        <f t="shared" si="3"/>
        <v>91.99040767386091</v>
      </c>
      <c r="N11" s="94" t="str">
        <f t="shared" si="4"/>
        <v>지방</v>
      </c>
      <c r="O11" s="108" t="str">
        <f t="shared" si="5"/>
        <v>국공립지방</v>
      </c>
    </row>
    <row r="12" spans="1:15" ht="13.5">
      <c r="A12" s="91">
        <v>9</v>
      </c>
      <c r="B12" s="92" t="s">
        <v>3</v>
      </c>
      <c r="C12" s="92" t="s">
        <v>4</v>
      </c>
      <c r="D12" s="92" t="s">
        <v>15</v>
      </c>
      <c r="E12" s="93" t="s">
        <v>265</v>
      </c>
      <c r="F12" s="94"/>
      <c r="G12" s="95">
        <v>616</v>
      </c>
      <c r="H12" s="96">
        <v>666</v>
      </c>
      <c r="I12" s="96">
        <v>650</v>
      </c>
      <c r="J12" s="84">
        <f t="shared" si="0"/>
        <v>34</v>
      </c>
      <c r="K12" s="85">
        <f t="shared" si="1"/>
        <v>-16</v>
      </c>
      <c r="L12" s="97">
        <f t="shared" si="2"/>
        <v>105.51948051948052</v>
      </c>
      <c r="M12" s="98">
        <f t="shared" si="3"/>
        <v>97.5975975975976</v>
      </c>
      <c r="N12" s="94" t="str">
        <f t="shared" si="4"/>
        <v>지방</v>
      </c>
      <c r="O12" s="108" t="str">
        <f t="shared" si="5"/>
        <v>국공립지방</v>
      </c>
    </row>
    <row r="13" spans="1:15" ht="13.5">
      <c r="A13" s="91">
        <v>10</v>
      </c>
      <c r="B13" s="92" t="s">
        <v>3</v>
      </c>
      <c r="C13" s="92" t="s">
        <v>4</v>
      </c>
      <c r="D13" s="92" t="s">
        <v>16</v>
      </c>
      <c r="E13" s="93" t="s">
        <v>267</v>
      </c>
      <c r="F13" s="94"/>
      <c r="G13" s="95">
        <v>3619</v>
      </c>
      <c r="H13" s="96">
        <v>3953</v>
      </c>
      <c r="I13" s="96">
        <v>3818</v>
      </c>
      <c r="J13" s="84">
        <f t="shared" si="0"/>
        <v>199</v>
      </c>
      <c r="K13" s="85">
        <f t="shared" si="1"/>
        <v>-135</v>
      </c>
      <c r="L13" s="97">
        <f t="shared" si="2"/>
        <v>105.49875656258637</v>
      </c>
      <c r="M13" s="98">
        <f t="shared" si="3"/>
        <v>96.58487224892487</v>
      </c>
      <c r="N13" s="94" t="str">
        <f t="shared" si="4"/>
        <v>지방</v>
      </c>
      <c r="O13" s="108" t="str">
        <f t="shared" si="5"/>
        <v>국공립지방</v>
      </c>
    </row>
    <row r="14" spans="1:15" ht="13.5">
      <c r="A14" s="91">
        <v>11</v>
      </c>
      <c r="B14" s="92" t="s">
        <v>3</v>
      </c>
      <c r="C14" s="92" t="s">
        <v>4</v>
      </c>
      <c r="D14" s="92" t="s">
        <v>513</v>
      </c>
      <c r="E14" s="93" t="s">
        <v>514</v>
      </c>
      <c r="F14" s="94" t="s">
        <v>513</v>
      </c>
      <c r="G14" s="95">
        <v>540</v>
      </c>
      <c r="H14" s="96">
        <v>579</v>
      </c>
      <c r="I14" s="96">
        <v>546</v>
      </c>
      <c r="J14" s="84">
        <f t="shared" si="0"/>
        <v>6</v>
      </c>
      <c r="K14" s="85">
        <f t="shared" si="1"/>
        <v>-33</v>
      </c>
      <c r="L14" s="97">
        <f t="shared" si="2"/>
        <v>101.11111111111111</v>
      </c>
      <c r="M14" s="98">
        <f t="shared" si="3"/>
        <v>94.30051813471503</v>
      </c>
      <c r="N14" s="94" t="str">
        <f t="shared" si="4"/>
        <v>지방</v>
      </c>
      <c r="O14" s="108" t="str">
        <f t="shared" si="5"/>
        <v>국공립지방</v>
      </c>
    </row>
    <row r="15" spans="1:15" ht="13.5">
      <c r="A15" s="91">
        <v>11</v>
      </c>
      <c r="B15" s="92" t="s">
        <v>3</v>
      </c>
      <c r="C15" s="92" t="s">
        <v>4</v>
      </c>
      <c r="D15" s="92" t="s">
        <v>16</v>
      </c>
      <c r="E15" s="93" t="s">
        <v>514</v>
      </c>
      <c r="F15" s="94" t="s">
        <v>515</v>
      </c>
      <c r="G15" s="95">
        <v>4055</v>
      </c>
      <c r="H15" s="96">
        <v>4494</v>
      </c>
      <c r="I15" s="96">
        <v>4391</v>
      </c>
      <c r="J15" s="84">
        <f t="shared" si="0"/>
        <v>336</v>
      </c>
      <c r="K15" s="85">
        <f t="shared" si="1"/>
        <v>-103</v>
      </c>
      <c r="L15" s="97">
        <f t="shared" si="2"/>
        <v>108.28606658446363</v>
      </c>
      <c r="M15" s="98">
        <f t="shared" si="3"/>
        <v>97.7080551846907</v>
      </c>
      <c r="N15" s="94" t="str">
        <f t="shared" si="4"/>
        <v>지방</v>
      </c>
      <c r="O15" s="108" t="str">
        <f t="shared" si="5"/>
        <v>국공립지방</v>
      </c>
    </row>
    <row r="16" spans="1:15" ht="13.5">
      <c r="A16" s="91">
        <v>12</v>
      </c>
      <c r="B16" s="92" t="s">
        <v>3</v>
      </c>
      <c r="C16" s="92" t="s">
        <v>13</v>
      </c>
      <c r="D16" s="92" t="s">
        <v>11</v>
      </c>
      <c r="E16" s="93" t="s">
        <v>271</v>
      </c>
      <c r="F16" s="94"/>
      <c r="G16" s="95">
        <v>1189</v>
      </c>
      <c r="H16" s="96">
        <v>1360</v>
      </c>
      <c r="I16" s="96">
        <v>1171</v>
      </c>
      <c r="J16" s="84">
        <f t="shared" si="0"/>
        <v>-18</v>
      </c>
      <c r="K16" s="85">
        <f t="shared" si="1"/>
        <v>-189</v>
      </c>
      <c r="L16" s="97">
        <f t="shared" si="2"/>
        <v>98.4861227922624</v>
      </c>
      <c r="M16" s="98">
        <f t="shared" si="3"/>
        <v>86.1029411764706</v>
      </c>
      <c r="N16" s="94" t="str">
        <f t="shared" si="4"/>
        <v>지방</v>
      </c>
      <c r="O16" s="108" t="str">
        <f t="shared" si="5"/>
        <v>국공립지방</v>
      </c>
    </row>
    <row r="17" spans="1:15" ht="13.5">
      <c r="A17" s="91">
        <v>13</v>
      </c>
      <c r="B17" s="92" t="s">
        <v>3</v>
      </c>
      <c r="C17" s="92" t="s">
        <v>4</v>
      </c>
      <c r="D17" s="92" t="s">
        <v>17</v>
      </c>
      <c r="E17" s="93" t="s">
        <v>273</v>
      </c>
      <c r="F17" s="94"/>
      <c r="G17" s="95">
        <v>3260</v>
      </c>
      <c r="H17" s="96">
        <v>3544</v>
      </c>
      <c r="I17" s="96">
        <v>3465</v>
      </c>
      <c r="J17" s="84">
        <f t="shared" si="0"/>
        <v>205</v>
      </c>
      <c r="K17" s="85">
        <f t="shared" si="1"/>
        <v>-79</v>
      </c>
      <c r="L17" s="97">
        <f t="shared" si="2"/>
        <v>106.28834355828221</v>
      </c>
      <c r="M17" s="98">
        <f t="shared" si="3"/>
        <v>97.77088036117382</v>
      </c>
      <c r="N17" s="94" t="str">
        <f t="shared" si="4"/>
        <v>수도권</v>
      </c>
      <c r="O17" s="108" t="str">
        <f t="shared" si="5"/>
        <v>국공립수도권</v>
      </c>
    </row>
    <row r="18" spans="1:15" ht="13.5">
      <c r="A18" s="91">
        <v>14</v>
      </c>
      <c r="B18" s="92" t="s">
        <v>3</v>
      </c>
      <c r="C18" s="92" t="s">
        <v>13</v>
      </c>
      <c r="D18" s="92" t="s">
        <v>17</v>
      </c>
      <c r="E18" s="93" t="s">
        <v>274</v>
      </c>
      <c r="F18" s="94"/>
      <c r="G18" s="95">
        <v>2099</v>
      </c>
      <c r="H18" s="96">
        <v>2419</v>
      </c>
      <c r="I18" s="96">
        <v>2234</v>
      </c>
      <c r="J18" s="84">
        <f t="shared" si="0"/>
        <v>135</v>
      </c>
      <c r="K18" s="85">
        <f t="shared" si="1"/>
        <v>-185</v>
      </c>
      <c r="L18" s="97">
        <f t="shared" si="2"/>
        <v>106.43163411148167</v>
      </c>
      <c r="M18" s="98">
        <f t="shared" si="3"/>
        <v>92.35221165770979</v>
      </c>
      <c r="N18" s="94" t="str">
        <f t="shared" si="4"/>
        <v>수도권</v>
      </c>
      <c r="O18" s="108" t="str">
        <f t="shared" si="5"/>
        <v>국공립수도권</v>
      </c>
    </row>
    <row r="19" spans="1:15" ht="13.5">
      <c r="A19" s="91">
        <v>15</v>
      </c>
      <c r="B19" s="92" t="s">
        <v>3</v>
      </c>
      <c r="C19" s="92" t="s">
        <v>4</v>
      </c>
      <c r="D19" s="92" t="s">
        <v>17</v>
      </c>
      <c r="E19" s="93" t="s">
        <v>275</v>
      </c>
      <c r="F19" s="94"/>
      <c r="G19" s="95">
        <v>1805</v>
      </c>
      <c r="H19" s="96">
        <v>1916</v>
      </c>
      <c r="I19" s="96">
        <v>1884</v>
      </c>
      <c r="J19" s="84">
        <f t="shared" si="0"/>
        <v>79</v>
      </c>
      <c r="K19" s="85">
        <f t="shared" si="1"/>
        <v>-32</v>
      </c>
      <c r="L19" s="97">
        <f t="shared" si="2"/>
        <v>104.37673130193905</v>
      </c>
      <c r="M19" s="98">
        <f t="shared" si="3"/>
        <v>98.32985386221294</v>
      </c>
      <c r="N19" s="94" t="str">
        <f t="shared" si="4"/>
        <v>수도권</v>
      </c>
      <c r="O19" s="108" t="str">
        <f t="shared" si="5"/>
        <v>국공립수도권</v>
      </c>
    </row>
    <row r="20" spans="1:15" ht="13.5">
      <c r="A20" s="91">
        <v>16</v>
      </c>
      <c r="B20" s="92" t="s">
        <v>3</v>
      </c>
      <c r="C20" s="92" t="s">
        <v>4</v>
      </c>
      <c r="D20" s="92" t="s">
        <v>15</v>
      </c>
      <c r="E20" s="93" t="s">
        <v>276</v>
      </c>
      <c r="F20" s="94"/>
      <c r="G20" s="95">
        <v>1857</v>
      </c>
      <c r="H20" s="96">
        <v>2021</v>
      </c>
      <c r="I20" s="96">
        <v>1979</v>
      </c>
      <c r="J20" s="84">
        <f t="shared" si="0"/>
        <v>122</v>
      </c>
      <c r="K20" s="85">
        <f t="shared" si="1"/>
        <v>-42</v>
      </c>
      <c r="L20" s="97">
        <f t="shared" si="2"/>
        <v>106.56973613354874</v>
      </c>
      <c r="M20" s="98">
        <f t="shared" si="3"/>
        <v>97.92182088075211</v>
      </c>
      <c r="N20" s="94" t="str">
        <f t="shared" si="4"/>
        <v>지방</v>
      </c>
      <c r="O20" s="108" t="str">
        <f t="shared" si="5"/>
        <v>국공립지방</v>
      </c>
    </row>
    <row r="21" spans="1:15" ht="13.5">
      <c r="A21" s="91">
        <v>17</v>
      </c>
      <c r="B21" s="92" t="s">
        <v>3</v>
      </c>
      <c r="C21" s="92" t="s">
        <v>4</v>
      </c>
      <c r="D21" s="92" t="s">
        <v>11</v>
      </c>
      <c r="E21" s="93" t="s">
        <v>277</v>
      </c>
      <c r="F21" s="94"/>
      <c r="G21" s="95">
        <v>1602</v>
      </c>
      <c r="H21" s="96">
        <v>1714</v>
      </c>
      <c r="I21" s="96">
        <v>1665</v>
      </c>
      <c r="J21" s="84">
        <f t="shared" si="0"/>
        <v>63</v>
      </c>
      <c r="K21" s="85">
        <f t="shared" si="1"/>
        <v>-49</v>
      </c>
      <c r="L21" s="97">
        <f t="shared" si="2"/>
        <v>103.93258426966293</v>
      </c>
      <c r="M21" s="98">
        <f t="shared" si="3"/>
        <v>97.14119019836639</v>
      </c>
      <c r="N21" s="94" t="str">
        <f t="shared" si="4"/>
        <v>지방</v>
      </c>
      <c r="O21" s="108" t="str">
        <f t="shared" si="5"/>
        <v>국공립지방</v>
      </c>
    </row>
    <row r="22" spans="1:15" ht="13.5">
      <c r="A22" s="91">
        <v>18</v>
      </c>
      <c r="B22" s="92" t="s">
        <v>3</v>
      </c>
      <c r="C22" s="92" t="s">
        <v>4</v>
      </c>
      <c r="D22" s="92" t="s">
        <v>18</v>
      </c>
      <c r="E22" s="93" t="s">
        <v>280</v>
      </c>
      <c r="F22" s="94"/>
      <c r="G22" s="95">
        <v>1680</v>
      </c>
      <c r="H22" s="96">
        <v>1848</v>
      </c>
      <c r="I22" s="96">
        <v>1805</v>
      </c>
      <c r="J22" s="84">
        <f t="shared" si="0"/>
        <v>125</v>
      </c>
      <c r="K22" s="85">
        <f t="shared" si="1"/>
        <v>-43</v>
      </c>
      <c r="L22" s="97">
        <f t="shared" si="2"/>
        <v>107.44047619047619</v>
      </c>
      <c r="M22" s="98">
        <f t="shared" si="3"/>
        <v>97.67316017316018</v>
      </c>
      <c r="N22" s="94" t="str">
        <f t="shared" si="4"/>
        <v>수도권</v>
      </c>
      <c r="O22" s="108" t="str">
        <f t="shared" si="5"/>
        <v>국공립수도권</v>
      </c>
    </row>
    <row r="23" spans="1:15" ht="13.5">
      <c r="A23" s="91">
        <v>19</v>
      </c>
      <c r="B23" s="92" t="s">
        <v>3</v>
      </c>
      <c r="C23" s="92" t="s">
        <v>4</v>
      </c>
      <c r="D23" s="92" t="s">
        <v>9</v>
      </c>
      <c r="E23" s="93" t="s">
        <v>516</v>
      </c>
      <c r="F23" s="94" t="s">
        <v>517</v>
      </c>
      <c r="G23" s="95">
        <v>3920</v>
      </c>
      <c r="H23" s="96">
        <v>4297</v>
      </c>
      <c r="I23" s="96">
        <v>4133</v>
      </c>
      <c r="J23" s="84">
        <f t="shared" si="0"/>
        <v>213</v>
      </c>
      <c r="K23" s="85">
        <f t="shared" si="1"/>
        <v>-164</v>
      </c>
      <c r="L23" s="97">
        <f t="shared" si="2"/>
        <v>105.43367346938774</v>
      </c>
      <c r="M23" s="98">
        <f t="shared" si="3"/>
        <v>96.18338375610891</v>
      </c>
      <c r="N23" s="94" t="str">
        <f t="shared" si="4"/>
        <v>지방</v>
      </c>
      <c r="O23" s="108" t="str">
        <f t="shared" si="5"/>
        <v>국공립지방</v>
      </c>
    </row>
    <row r="24" spans="1:15" ht="13.5">
      <c r="A24" s="91">
        <v>19</v>
      </c>
      <c r="B24" s="92" t="s">
        <v>3</v>
      </c>
      <c r="C24" s="92" t="s">
        <v>4</v>
      </c>
      <c r="D24" s="92" t="s">
        <v>9</v>
      </c>
      <c r="E24" s="93" t="s">
        <v>516</v>
      </c>
      <c r="F24" s="94" t="s">
        <v>518</v>
      </c>
      <c r="G24" s="95">
        <v>991</v>
      </c>
      <c r="H24" s="96">
        <v>1062</v>
      </c>
      <c r="I24" s="96">
        <v>948</v>
      </c>
      <c r="J24" s="84">
        <f t="shared" si="0"/>
        <v>-43</v>
      </c>
      <c r="K24" s="85">
        <f t="shared" si="1"/>
        <v>-114</v>
      </c>
      <c r="L24" s="97">
        <f t="shared" si="2"/>
        <v>95.66094853683148</v>
      </c>
      <c r="M24" s="98">
        <f t="shared" si="3"/>
        <v>89.26553672316385</v>
      </c>
      <c r="N24" s="94" t="str">
        <f t="shared" si="4"/>
        <v>지방</v>
      </c>
      <c r="O24" s="108" t="str">
        <f t="shared" si="5"/>
        <v>국공립지방</v>
      </c>
    </row>
    <row r="25" spans="1:15" ht="13.5">
      <c r="A25" s="91">
        <v>20</v>
      </c>
      <c r="B25" s="92" t="s">
        <v>3</v>
      </c>
      <c r="C25" s="92" t="s">
        <v>4</v>
      </c>
      <c r="D25" s="92" t="s">
        <v>10</v>
      </c>
      <c r="E25" s="93" t="s">
        <v>282</v>
      </c>
      <c r="F25" s="94"/>
      <c r="G25" s="95">
        <v>3806</v>
      </c>
      <c r="H25" s="96">
        <v>4154</v>
      </c>
      <c r="I25" s="96">
        <v>3968</v>
      </c>
      <c r="J25" s="84">
        <f t="shared" si="0"/>
        <v>162</v>
      </c>
      <c r="K25" s="85">
        <f t="shared" si="1"/>
        <v>-186</v>
      </c>
      <c r="L25" s="97">
        <f t="shared" si="2"/>
        <v>104.25643720441408</v>
      </c>
      <c r="M25" s="98">
        <f t="shared" si="3"/>
        <v>95.52238805970148</v>
      </c>
      <c r="N25" s="94" t="str">
        <f t="shared" si="4"/>
        <v>지방</v>
      </c>
      <c r="O25" s="108" t="str">
        <f t="shared" si="5"/>
        <v>국공립지방</v>
      </c>
    </row>
    <row r="26" spans="1:15" ht="13.5">
      <c r="A26" s="91">
        <v>21</v>
      </c>
      <c r="B26" s="92" t="s">
        <v>3</v>
      </c>
      <c r="C26" s="92" t="s">
        <v>4</v>
      </c>
      <c r="D26" s="92" t="s">
        <v>19</v>
      </c>
      <c r="E26" s="93" t="s">
        <v>285</v>
      </c>
      <c r="F26" s="94"/>
      <c r="G26" s="95">
        <v>2250</v>
      </c>
      <c r="H26" s="96">
        <v>2533</v>
      </c>
      <c r="I26" s="96">
        <v>2316</v>
      </c>
      <c r="J26" s="84">
        <f t="shared" si="0"/>
        <v>66</v>
      </c>
      <c r="K26" s="85">
        <f t="shared" si="1"/>
        <v>-217</v>
      </c>
      <c r="L26" s="97">
        <f t="shared" si="2"/>
        <v>102.93333333333334</v>
      </c>
      <c r="M26" s="98">
        <f t="shared" si="3"/>
        <v>91.43308330043428</v>
      </c>
      <c r="N26" s="94" t="str">
        <f t="shared" si="4"/>
        <v>지방</v>
      </c>
      <c r="O26" s="108" t="str">
        <f t="shared" si="5"/>
        <v>국공립지방</v>
      </c>
    </row>
    <row r="27" spans="1:15" ht="13.5">
      <c r="A27" s="91">
        <v>22</v>
      </c>
      <c r="B27" s="92" t="s">
        <v>3</v>
      </c>
      <c r="C27" s="92" t="s">
        <v>13</v>
      </c>
      <c r="D27" s="92" t="s">
        <v>7</v>
      </c>
      <c r="E27" s="93" t="s">
        <v>287</v>
      </c>
      <c r="F27" s="94"/>
      <c r="G27" s="95">
        <v>1315</v>
      </c>
      <c r="H27" s="96">
        <v>1480</v>
      </c>
      <c r="I27" s="96">
        <v>1374</v>
      </c>
      <c r="J27" s="84">
        <f t="shared" si="0"/>
        <v>59</v>
      </c>
      <c r="K27" s="85">
        <f t="shared" si="1"/>
        <v>-106</v>
      </c>
      <c r="L27" s="97">
        <f t="shared" si="2"/>
        <v>104.48669201520913</v>
      </c>
      <c r="M27" s="98">
        <f t="shared" si="3"/>
        <v>92.83783783783784</v>
      </c>
      <c r="N27" s="94" t="str">
        <f t="shared" si="4"/>
        <v>지방</v>
      </c>
      <c r="O27" s="108" t="str">
        <f t="shared" si="5"/>
        <v>국공립지방</v>
      </c>
    </row>
    <row r="28" spans="1:15" ht="13.5">
      <c r="A28" s="91">
        <v>23</v>
      </c>
      <c r="B28" s="92" t="s">
        <v>3</v>
      </c>
      <c r="C28" s="92" t="s">
        <v>4</v>
      </c>
      <c r="D28" s="92" t="s">
        <v>7</v>
      </c>
      <c r="E28" s="93" t="s">
        <v>288</v>
      </c>
      <c r="F28" s="94"/>
      <c r="G28" s="95">
        <v>1898</v>
      </c>
      <c r="H28" s="96">
        <v>2109</v>
      </c>
      <c r="I28" s="96">
        <v>1996</v>
      </c>
      <c r="J28" s="84">
        <f t="shared" si="0"/>
        <v>98</v>
      </c>
      <c r="K28" s="85">
        <f t="shared" si="1"/>
        <v>-113</v>
      </c>
      <c r="L28" s="97">
        <f t="shared" si="2"/>
        <v>105.16332982086408</v>
      </c>
      <c r="M28" s="98">
        <f t="shared" si="3"/>
        <v>94.64201043148411</v>
      </c>
      <c r="N28" s="94" t="str">
        <f t="shared" si="4"/>
        <v>지방</v>
      </c>
      <c r="O28" s="108" t="str">
        <f t="shared" si="5"/>
        <v>국공립지방</v>
      </c>
    </row>
    <row r="29" spans="1:15" ht="13.5">
      <c r="A29" s="91">
        <v>24</v>
      </c>
      <c r="B29" s="92" t="s">
        <v>3</v>
      </c>
      <c r="C29" s="92" t="s">
        <v>4</v>
      </c>
      <c r="D29" s="92" t="s">
        <v>14</v>
      </c>
      <c r="E29" s="93" t="s">
        <v>291</v>
      </c>
      <c r="F29" s="94"/>
      <c r="G29" s="95">
        <v>3974</v>
      </c>
      <c r="H29" s="96">
        <v>4437</v>
      </c>
      <c r="I29" s="96">
        <v>4211</v>
      </c>
      <c r="J29" s="84">
        <f t="shared" si="0"/>
        <v>237</v>
      </c>
      <c r="K29" s="85">
        <f t="shared" si="1"/>
        <v>-226</v>
      </c>
      <c r="L29" s="97">
        <f t="shared" si="2"/>
        <v>105.96376446904883</v>
      </c>
      <c r="M29" s="98">
        <f t="shared" si="3"/>
        <v>94.90646833446023</v>
      </c>
      <c r="N29" s="94" t="str">
        <f t="shared" si="4"/>
        <v>지방</v>
      </c>
      <c r="O29" s="108" t="str">
        <f t="shared" si="5"/>
        <v>국공립지방</v>
      </c>
    </row>
    <row r="30" spans="1:15" ht="13.5">
      <c r="A30" s="91">
        <v>25</v>
      </c>
      <c r="B30" s="92" t="s">
        <v>3</v>
      </c>
      <c r="C30" s="92" t="s">
        <v>4</v>
      </c>
      <c r="D30" s="92" t="s">
        <v>20</v>
      </c>
      <c r="E30" s="93" t="s">
        <v>292</v>
      </c>
      <c r="F30" s="94"/>
      <c r="G30" s="95">
        <v>3188</v>
      </c>
      <c r="H30" s="96">
        <v>3609</v>
      </c>
      <c r="I30" s="96">
        <v>3413</v>
      </c>
      <c r="J30" s="84">
        <f t="shared" si="0"/>
        <v>225</v>
      </c>
      <c r="K30" s="85">
        <f t="shared" si="1"/>
        <v>-196</v>
      </c>
      <c r="L30" s="97">
        <f t="shared" si="2"/>
        <v>107.05771643663739</v>
      </c>
      <c r="M30" s="98">
        <f t="shared" si="3"/>
        <v>94.56913272374618</v>
      </c>
      <c r="N30" s="94" t="str">
        <f t="shared" si="4"/>
        <v>지방</v>
      </c>
      <c r="O30" s="108" t="str">
        <f t="shared" si="5"/>
        <v>국공립지방</v>
      </c>
    </row>
    <row r="31" spans="1:15" ht="13.5">
      <c r="A31" s="91">
        <v>26</v>
      </c>
      <c r="B31" s="92" t="s">
        <v>3</v>
      </c>
      <c r="C31" s="92" t="s">
        <v>13</v>
      </c>
      <c r="D31" s="92" t="s">
        <v>20</v>
      </c>
      <c r="E31" s="93" t="s">
        <v>293</v>
      </c>
      <c r="F31" s="94"/>
      <c r="G31" s="95">
        <v>2005</v>
      </c>
      <c r="H31" s="96">
        <v>2229</v>
      </c>
      <c r="I31" s="96">
        <v>2186</v>
      </c>
      <c r="J31" s="84">
        <f t="shared" si="0"/>
        <v>181</v>
      </c>
      <c r="K31" s="85">
        <f t="shared" si="1"/>
        <v>-43</v>
      </c>
      <c r="L31" s="97">
        <f t="shared" si="2"/>
        <v>109.02743142144638</v>
      </c>
      <c r="M31" s="98">
        <f t="shared" si="3"/>
        <v>98.07088380439659</v>
      </c>
      <c r="N31" s="94" t="str">
        <f t="shared" si="4"/>
        <v>지방</v>
      </c>
      <c r="O31" s="108" t="str">
        <f t="shared" si="5"/>
        <v>국공립지방</v>
      </c>
    </row>
    <row r="32" spans="1:15" ht="13.5">
      <c r="A32" s="91">
        <v>27</v>
      </c>
      <c r="B32" s="92" t="s">
        <v>3</v>
      </c>
      <c r="C32" s="92" t="s">
        <v>13</v>
      </c>
      <c r="D32" s="92" t="s">
        <v>21</v>
      </c>
      <c r="E32" s="93" t="s">
        <v>294</v>
      </c>
      <c r="F32" s="94"/>
      <c r="G32" s="95">
        <v>1345</v>
      </c>
      <c r="H32" s="96">
        <v>1537</v>
      </c>
      <c r="I32" s="96">
        <v>1499</v>
      </c>
      <c r="J32" s="84">
        <f t="shared" si="0"/>
        <v>154</v>
      </c>
      <c r="K32" s="85">
        <f t="shared" si="1"/>
        <v>-38</v>
      </c>
      <c r="L32" s="97">
        <f t="shared" si="2"/>
        <v>111.44981412639406</v>
      </c>
      <c r="M32" s="98">
        <f t="shared" si="3"/>
        <v>97.52765126870527</v>
      </c>
      <c r="N32" s="94" t="str">
        <f t="shared" si="4"/>
        <v>수도권</v>
      </c>
      <c r="O32" s="108" t="str">
        <f t="shared" si="5"/>
        <v>국공립수도권</v>
      </c>
    </row>
    <row r="33" spans="1:15" ht="13.5">
      <c r="A33" s="91">
        <v>28</v>
      </c>
      <c r="B33" s="92" t="s">
        <v>3</v>
      </c>
      <c r="C33" s="92" t="s">
        <v>4</v>
      </c>
      <c r="D33" s="92" t="s">
        <v>20</v>
      </c>
      <c r="E33" s="93" t="s">
        <v>295</v>
      </c>
      <c r="F33" s="94"/>
      <c r="G33" s="95">
        <v>585</v>
      </c>
      <c r="H33" s="96">
        <v>631</v>
      </c>
      <c r="I33" s="96">
        <v>610</v>
      </c>
      <c r="J33" s="84">
        <f t="shared" si="0"/>
        <v>25</v>
      </c>
      <c r="K33" s="85">
        <f t="shared" si="1"/>
        <v>-21</v>
      </c>
      <c r="L33" s="97">
        <f t="shared" si="2"/>
        <v>104.27350427350429</v>
      </c>
      <c r="M33" s="98">
        <f t="shared" si="3"/>
        <v>96.67194928684627</v>
      </c>
      <c r="N33" s="94" t="str">
        <f t="shared" si="4"/>
        <v>지방</v>
      </c>
      <c r="O33" s="108" t="str">
        <f t="shared" si="5"/>
        <v>국공립지방</v>
      </c>
    </row>
    <row r="34" spans="1:15" ht="13.5">
      <c r="A34" s="91">
        <v>29</v>
      </c>
      <c r="B34" s="92" t="s">
        <v>3</v>
      </c>
      <c r="C34" s="92" t="s">
        <v>4</v>
      </c>
      <c r="D34" s="92" t="s">
        <v>17</v>
      </c>
      <c r="E34" s="93" t="s">
        <v>296</v>
      </c>
      <c r="F34" s="94"/>
      <c r="G34" s="95">
        <v>590</v>
      </c>
      <c r="H34" s="96">
        <v>615</v>
      </c>
      <c r="I34" s="96">
        <v>603</v>
      </c>
      <c r="J34" s="84">
        <f t="shared" si="0"/>
        <v>13</v>
      </c>
      <c r="K34" s="85">
        <f t="shared" si="1"/>
        <v>-12</v>
      </c>
      <c r="L34" s="97">
        <f t="shared" si="2"/>
        <v>102.20338983050847</v>
      </c>
      <c r="M34" s="98">
        <f t="shared" si="3"/>
        <v>98.04878048780488</v>
      </c>
      <c r="N34" s="94" t="str">
        <f t="shared" si="4"/>
        <v>수도권</v>
      </c>
      <c r="O34" s="108" t="str">
        <f t="shared" si="5"/>
        <v>국공립수도권</v>
      </c>
    </row>
    <row r="35" spans="1:15" ht="13.5">
      <c r="A35" s="91">
        <v>30</v>
      </c>
      <c r="B35" s="92" t="s">
        <v>3</v>
      </c>
      <c r="C35" s="92" t="s">
        <v>4</v>
      </c>
      <c r="D35" s="92" t="s">
        <v>16</v>
      </c>
      <c r="E35" s="93" t="s">
        <v>297</v>
      </c>
      <c r="F35" s="94"/>
      <c r="G35" s="95">
        <v>1535</v>
      </c>
      <c r="H35" s="96">
        <v>1695</v>
      </c>
      <c r="I35" s="96">
        <v>1652</v>
      </c>
      <c r="J35" s="84">
        <f t="shared" si="0"/>
        <v>117</v>
      </c>
      <c r="K35" s="85">
        <f t="shared" si="1"/>
        <v>-43</v>
      </c>
      <c r="L35" s="97">
        <f t="shared" si="2"/>
        <v>107.62214983713353</v>
      </c>
      <c r="M35" s="98">
        <f t="shared" si="3"/>
        <v>97.46312684365782</v>
      </c>
      <c r="N35" s="94" t="str">
        <f t="shared" si="4"/>
        <v>지방</v>
      </c>
      <c r="O35" s="108" t="str">
        <f t="shared" si="5"/>
        <v>국공립지방</v>
      </c>
    </row>
    <row r="36" spans="1:15" ht="13.5">
      <c r="A36" s="91">
        <v>31</v>
      </c>
      <c r="B36" s="92" t="s">
        <v>3</v>
      </c>
      <c r="C36" s="92" t="s">
        <v>13</v>
      </c>
      <c r="D36" s="92" t="s">
        <v>14</v>
      </c>
      <c r="E36" s="93" t="s">
        <v>263</v>
      </c>
      <c r="F36" s="94"/>
      <c r="G36" s="95">
        <v>1790</v>
      </c>
      <c r="H36" s="96">
        <v>1905</v>
      </c>
      <c r="I36" s="96">
        <v>1895</v>
      </c>
      <c r="J36" s="84">
        <f t="shared" si="0"/>
        <v>105</v>
      </c>
      <c r="K36" s="85">
        <f t="shared" si="1"/>
        <v>-10</v>
      </c>
      <c r="L36" s="97">
        <f t="shared" si="2"/>
        <v>105.86592178770951</v>
      </c>
      <c r="M36" s="98">
        <f t="shared" si="3"/>
        <v>99.47506561679789</v>
      </c>
      <c r="N36" s="94" t="str">
        <f t="shared" si="4"/>
        <v>지방</v>
      </c>
      <c r="O36" s="108" t="str">
        <f t="shared" si="5"/>
        <v>국공립지방</v>
      </c>
    </row>
    <row r="37" spans="1:15" ht="13.5">
      <c r="A37" s="91">
        <v>32</v>
      </c>
      <c r="B37" s="92" t="s">
        <v>12</v>
      </c>
      <c r="C37" s="92" t="s">
        <v>4</v>
      </c>
      <c r="D37" s="92" t="s">
        <v>11</v>
      </c>
      <c r="E37" s="93" t="s">
        <v>298</v>
      </c>
      <c r="F37" s="94"/>
      <c r="G37" s="95">
        <v>700</v>
      </c>
      <c r="H37" s="96">
        <v>726</v>
      </c>
      <c r="I37" s="96">
        <v>583</v>
      </c>
      <c r="J37" s="84">
        <f t="shared" si="0"/>
        <v>-117</v>
      </c>
      <c r="K37" s="85">
        <f t="shared" si="1"/>
        <v>-143</v>
      </c>
      <c r="L37" s="97">
        <f t="shared" si="2"/>
        <v>83.28571428571429</v>
      </c>
      <c r="M37" s="98">
        <f t="shared" si="3"/>
        <v>80.3030303030303</v>
      </c>
      <c r="N37" s="94" t="str">
        <f t="shared" si="4"/>
        <v>지방</v>
      </c>
      <c r="O37" s="108" t="str">
        <f t="shared" si="5"/>
        <v>사립지방</v>
      </c>
    </row>
    <row r="38" spans="1:15" ht="13.5">
      <c r="A38" s="91">
        <v>33</v>
      </c>
      <c r="B38" s="92" t="s">
        <v>12</v>
      </c>
      <c r="C38" s="92" t="s">
        <v>4</v>
      </c>
      <c r="D38" s="92" t="s">
        <v>18</v>
      </c>
      <c r="E38" s="93" t="s">
        <v>519</v>
      </c>
      <c r="F38" s="94"/>
      <c r="G38" s="95">
        <v>827</v>
      </c>
      <c r="H38" s="96">
        <v>900</v>
      </c>
      <c r="I38" s="96">
        <v>857</v>
      </c>
      <c r="J38" s="84">
        <f t="shared" si="0"/>
        <v>30</v>
      </c>
      <c r="K38" s="85">
        <f t="shared" si="1"/>
        <v>-43</v>
      </c>
      <c r="L38" s="97">
        <f t="shared" si="2"/>
        <v>103.62756952841596</v>
      </c>
      <c r="M38" s="98">
        <f t="shared" si="3"/>
        <v>95.22222222222221</v>
      </c>
      <c r="N38" s="94" t="str">
        <f t="shared" si="4"/>
        <v>수도권</v>
      </c>
      <c r="O38" s="108" t="str">
        <f t="shared" si="5"/>
        <v>사립수도권</v>
      </c>
    </row>
    <row r="39" spans="1:15" ht="13.5">
      <c r="A39" s="91">
        <v>34</v>
      </c>
      <c r="B39" s="92" t="s">
        <v>12</v>
      </c>
      <c r="C39" s="92" t="s">
        <v>4</v>
      </c>
      <c r="D39" s="92" t="s">
        <v>17</v>
      </c>
      <c r="E39" s="93" t="s">
        <v>300</v>
      </c>
      <c r="F39" s="94"/>
      <c r="G39" s="95">
        <v>1795</v>
      </c>
      <c r="H39" s="96">
        <v>1960</v>
      </c>
      <c r="I39" s="96">
        <v>1895</v>
      </c>
      <c r="J39" s="84">
        <f t="shared" si="0"/>
        <v>100</v>
      </c>
      <c r="K39" s="85">
        <f t="shared" si="1"/>
        <v>-65</v>
      </c>
      <c r="L39" s="97">
        <f t="shared" si="2"/>
        <v>105.57103064066852</v>
      </c>
      <c r="M39" s="98">
        <f t="shared" si="3"/>
        <v>96.68367346938776</v>
      </c>
      <c r="N39" s="94" t="str">
        <f t="shared" si="4"/>
        <v>수도권</v>
      </c>
      <c r="O39" s="108" t="str">
        <f t="shared" si="5"/>
        <v>사립수도권</v>
      </c>
    </row>
    <row r="40" spans="1:15" ht="13.5">
      <c r="A40" s="91">
        <v>35</v>
      </c>
      <c r="B40" s="92" t="s">
        <v>12</v>
      </c>
      <c r="C40" s="92" t="s">
        <v>4</v>
      </c>
      <c r="D40" s="92" t="s">
        <v>17</v>
      </c>
      <c r="E40" s="93" t="s">
        <v>520</v>
      </c>
      <c r="F40" s="94"/>
      <c r="G40" s="95">
        <v>200</v>
      </c>
      <c r="H40" s="96">
        <v>217</v>
      </c>
      <c r="I40" s="96">
        <v>212</v>
      </c>
      <c r="J40" s="84">
        <f t="shared" si="0"/>
        <v>12</v>
      </c>
      <c r="K40" s="85">
        <f t="shared" si="1"/>
        <v>-5</v>
      </c>
      <c r="L40" s="97">
        <f t="shared" si="2"/>
        <v>106</v>
      </c>
      <c r="M40" s="98">
        <f t="shared" si="3"/>
        <v>97.6958525345622</v>
      </c>
      <c r="N40" s="94" t="str">
        <f t="shared" si="4"/>
        <v>수도권</v>
      </c>
      <c r="O40" s="108" t="str">
        <f t="shared" si="5"/>
        <v>사립수도권</v>
      </c>
    </row>
    <row r="41" spans="1:15" ht="13.5">
      <c r="A41" s="91">
        <v>36</v>
      </c>
      <c r="B41" s="92" t="s">
        <v>12</v>
      </c>
      <c r="C41" s="92" t="s">
        <v>4</v>
      </c>
      <c r="D41" s="92" t="s">
        <v>21</v>
      </c>
      <c r="E41" s="93" t="s">
        <v>302</v>
      </c>
      <c r="F41" s="94"/>
      <c r="G41" s="95">
        <v>1665</v>
      </c>
      <c r="H41" s="96">
        <v>1838</v>
      </c>
      <c r="I41" s="96">
        <v>1793</v>
      </c>
      <c r="J41" s="84">
        <f t="shared" si="0"/>
        <v>128</v>
      </c>
      <c r="K41" s="85">
        <f t="shared" si="1"/>
        <v>-45</v>
      </c>
      <c r="L41" s="97">
        <f t="shared" si="2"/>
        <v>107.68768768768768</v>
      </c>
      <c r="M41" s="98">
        <f t="shared" si="3"/>
        <v>97.55168661588684</v>
      </c>
      <c r="N41" s="94" t="str">
        <f t="shared" si="4"/>
        <v>수도권</v>
      </c>
      <c r="O41" s="108" t="str">
        <f t="shared" si="5"/>
        <v>사립수도권</v>
      </c>
    </row>
    <row r="42" spans="1:15" ht="13.5">
      <c r="A42" s="91">
        <v>37</v>
      </c>
      <c r="B42" s="92" t="s">
        <v>12</v>
      </c>
      <c r="C42" s="92" t="s">
        <v>4</v>
      </c>
      <c r="D42" s="92" t="s">
        <v>17</v>
      </c>
      <c r="E42" s="93" t="s">
        <v>521</v>
      </c>
      <c r="F42" s="94" t="s">
        <v>522</v>
      </c>
      <c r="G42" s="95">
        <v>3030</v>
      </c>
      <c r="H42" s="96">
        <v>3363</v>
      </c>
      <c r="I42" s="96">
        <v>3324</v>
      </c>
      <c r="J42" s="84">
        <f t="shared" si="0"/>
        <v>294</v>
      </c>
      <c r="K42" s="85">
        <f t="shared" si="1"/>
        <v>-39</v>
      </c>
      <c r="L42" s="97">
        <f t="shared" si="2"/>
        <v>109.70297029702971</v>
      </c>
      <c r="M42" s="98">
        <f t="shared" si="3"/>
        <v>98.84032114183765</v>
      </c>
      <c r="N42" s="94" t="str">
        <f t="shared" si="4"/>
        <v>수도권</v>
      </c>
      <c r="O42" s="108" t="str">
        <f t="shared" si="5"/>
        <v>사립수도권</v>
      </c>
    </row>
    <row r="43" spans="1:15" ht="13.5">
      <c r="A43" s="91">
        <v>37</v>
      </c>
      <c r="B43" s="92" t="s">
        <v>12</v>
      </c>
      <c r="C43" s="92" t="s">
        <v>4</v>
      </c>
      <c r="D43" s="92" t="s">
        <v>523</v>
      </c>
      <c r="E43" s="93" t="s">
        <v>521</v>
      </c>
      <c r="F43" s="94" t="s">
        <v>523</v>
      </c>
      <c r="G43" s="95">
        <v>1760</v>
      </c>
      <c r="H43" s="96">
        <v>1897</v>
      </c>
      <c r="I43" s="96">
        <v>1889</v>
      </c>
      <c r="J43" s="84">
        <f t="shared" si="0"/>
        <v>129</v>
      </c>
      <c r="K43" s="85">
        <f t="shared" si="1"/>
        <v>-8</v>
      </c>
      <c r="L43" s="97">
        <f t="shared" si="2"/>
        <v>107.32954545454545</v>
      </c>
      <c r="M43" s="98">
        <f t="shared" si="3"/>
        <v>99.57828149710069</v>
      </c>
      <c r="N43" s="94" t="str">
        <f t="shared" si="4"/>
        <v>지방</v>
      </c>
      <c r="O43" s="108" t="str">
        <f t="shared" si="5"/>
        <v>사립지방</v>
      </c>
    </row>
    <row r="44" spans="1:15" ht="13.5">
      <c r="A44" s="91">
        <v>38</v>
      </c>
      <c r="B44" s="92" t="s">
        <v>12</v>
      </c>
      <c r="C44" s="92" t="s">
        <v>4</v>
      </c>
      <c r="D44" s="92" t="s">
        <v>11</v>
      </c>
      <c r="E44" s="93" t="s">
        <v>496</v>
      </c>
      <c r="F44" s="94"/>
      <c r="G44" s="95">
        <v>390</v>
      </c>
      <c r="H44" s="96">
        <v>436</v>
      </c>
      <c r="I44" s="96">
        <v>223</v>
      </c>
      <c r="J44" s="84">
        <f t="shared" si="0"/>
        <v>-167</v>
      </c>
      <c r="K44" s="85">
        <f t="shared" si="1"/>
        <v>-213</v>
      </c>
      <c r="L44" s="97">
        <f t="shared" si="2"/>
        <v>57.179487179487175</v>
      </c>
      <c r="M44" s="98">
        <f t="shared" si="3"/>
        <v>51.146788990825684</v>
      </c>
      <c r="N44" s="94" t="str">
        <f t="shared" si="4"/>
        <v>지방</v>
      </c>
      <c r="O44" s="108" t="str">
        <f t="shared" si="5"/>
        <v>사립지방</v>
      </c>
    </row>
    <row r="45" spans="1:15" ht="13.5">
      <c r="A45" s="91">
        <v>39</v>
      </c>
      <c r="B45" s="92" t="s">
        <v>12</v>
      </c>
      <c r="C45" s="92" t="s">
        <v>4</v>
      </c>
      <c r="D45" s="92" t="s">
        <v>8</v>
      </c>
      <c r="E45" s="93" t="s">
        <v>304</v>
      </c>
      <c r="F45" s="94"/>
      <c r="G45" s="95">
        <v>1920</v>
      </c>
      <c r="H45" s="96">
        <v>2112</v>
      </c>
      <c r="I45" s="96">
        <v>2020</v>
      </c>
      <c r="J45" s="84">
        <f t="shared" si="0"/>
        <v>100</v>
      </c>
      <c r="K45" s="85">
        <f t="shared" si="1"/>
        <v>-92</v>
      </c>
      <c r="L45" s="97">
        <f t="shared" si="2"/>
        <v>105.20833333333333</v>
      </c>
      <c r="M45" s="98">
        <f t="shared" si="3"/>
        <v>95.64393939393939</v>
      </c>
      <c r="N45" s="94" t="str">
        <f t="shared" si="4"/>
        <v>지방</v>
      </c>
      <c r="O45" s="108" t="str">
        <f t="shared" si="5"/>
        <v>사립지방</v>
      </c>
    </row>
    <row r="46" spans="1:15" ht="13.5">
      <c r="A46" s="91">
        <v>40</v>
      </c>
      <c r="B46" s="92" t="s">
        <v>12</v>
      </c>
      <c r="C46" s="92" t="s">
        <v>4</v>
      </c>
      <c r="D46" s="92" t="s">
        <v>21</v>
      </c>
      <c r="E46" s="93" t="s">
        <v>305</v>
      </c>
      <c r="F46" s="94"/>
      <c r="G46" s="95">
        <v>3209</v>
      </c>
      <c r="H46" s="96">
        <v>3535</v>
      </c>
      <c r="I46" s="96">
        <v>3450</v>
      </c>
      <c r="J46" s="84">
        <f t="shared" si="0"/>
        <v>241</v>
      </c>
      <c r="K46" s="85">
        <f t="shared" si="1"/>
        <v>-85</v>
      </c>
      <c r="L46" s="97">
        <f t="shared" si="2"/>
        <v>107.51012776565909</v>
      </c>
      <c r="M46" s="98">
        <f t="shared" si="3"/>
        <v>97.59547383309759</v>
      </c>
      <c r="N46" s="94" t="str">
        <f t="shared" si="4"/>
        <v>수도권</v>
      </c>
      <c r="O46" s="108" t="str">
        <f t="shared" si="5"/>
        <v>사립수도권</v>
      </c>
    </row>
    <row r="47" spans="1:15" ht="13.5">
      <c r="A47" s="91">
        <v>41</v>
      </c>
      <c r="B47" s="92" t="s">
        <v>12</v>
      </c>
      <c r="C47" s="92" t="s">
        <v>4</v>
      </c>
      <c r="D47" s="92" t="s">
        <v>7</v>
      </c>
      <c r="E47" s="93" t="s">
        <v>306</v>
      </c>
      <c r="F47" s="94"/>
      <c r="G47" s="95">
        <v>3300</v>
      </c>
      <c r="H47" s="96">
        <v>3718</v>
      </c>
      <c r="I47" s="96">
        <v>3526</v>
      </c>
      <c r="J47" s="84">
        <f t="shared" si="0"/>
        <v>226</v>
      </c>
      <c r="K47" s="85">
        <f t="shared" si="1"/>
        <v>-192</v>
      </c>
      <c r="L47" s="97">
        <f t="shared" si="2"/>
        <v>106.84848484848486</v>
      </c>
      <c r="M47" s="98">
        <f t="shared" si="3"/>
        <v>94.83593329747177</v>
      </c>
      <c r="N47" s="94" t="str">
        <f t="shared" si="4"/>
        <v>지방</v>
      </c>
      <c r="O47" s="108" t="str">
        <f t="shared" si="5"/>
        <v>사립지방</v>
      </c>
    </row>
    <row r="48" spans="1:15" ht="13.5">
      <c r="A48" s="91">
        <v>42</v>
      </c>
      <c r="B48" s="92" t="s">
        <v>12</v>
      </c>
      <c r="C48" s="92" t="s">
        <v>4</v>
      </c>
      <c r="D48" s="92" t="s">
        <v>5</v>
      </c>
      <c r="E48" s="93" t="s">
        <v>307</v>
      </c>
      <c r="F48" s="94"/>
      <c r="G48" s="95">
        <v>900</v>
      </c>
      <c r="H48" s="96">
        <v>1145</v>
      </c>
      <c r="I48" s="96">
        <v>773</v>
      </c>
      <c r="J48" s="84">
        <f t="shared" si="0"/>
        <v>-127</v>
      </c>
      <c r="K48" s="85">
        <f t="shared" si="1"/>
        <v>-372</v>
      </c>
      <c r="L48" s="97">
        <f t="shared" si="2"/>
        <v>85.88888888888889</v>
      </c>
      <c r="M48" s="98">
        <f t="shared" si="3"/>
        <v>67.51091703056768</v>
      </c>
      <c r="N48" s="94" t="str">
        <f t="shared" si="4"/>
        <v>지방</v>
      </c>
      <c r="O48" s="108" t="str">
        <f t="shared" si="5"/>
        <v>사립지방</v>
      </c>
    </row>
    <row r="49" spans="1:15" ht="13.5">
      <c r="A49" s="91">
        <v>43</v>
      </c>
      <c r="B49" s="92" t="s">
        <v>12</v>
      </c>
      <c r="C49" s="92" t="s">
        <v>4</v>
      </c>
      <c r="D49" s="92" t="s">
        <v>11</v>
      </c>
      <c r="E49" s="93" t="s">
        <v>459</v>
      </c>
      <c r="F49" s="94"/>
      <c r="G49" s="95">
        <v>150</v>
      </c>
      <c r="H49" s="96">
        <v>180</v>
      </c>
      <c r="I49" s="96">
        <v>139</v>
      </c>
      <c r="J49" s="84">
        <f t="shared" si="0"/>
        <v>-11</v>
      </c>
      <c r="K49" s="85">
        <f t="shared" si="1"/>
        <v>-41</v>
      </c>
      <c r="L49" s="97">
        <f t="shared" si="2"/>
        <v>92.66666666666666</v>
      </c>
      <c r="M49" s="98">
        <f t="shared" si="3"/>
        <v>77.22222222222223</v>
      </c>
      <c r="N49" s="94" t="str">
        <f t="shared" si="4"/>
        <v>지방</v>
      </c>
      <c r="O49" s="108" t="str">
        <f t="shared" si="5"/>
        <v>사립지방</v>
      </c>
    </row>
    <row r="50" spans="1:15" ht="13.5">
      <c r="A50" s="91">
        <v>44</v>
      </c>
      <c r="B50" s="92" t="s">
        <v>12</v>
      </c>
      <c r="C50" s="92" t="s">
        <v>4</v>
      </c>
      <c r="D50" s="92" t="s">
        <v>16</v>
      </c>
      <c r="E50" s="93" t="s">
        <v>309</v>
      </c>
      <c r="F50" s="94"/>
      <c r="G50" s="95">
        <v>3120</v>
      </c>
      <c r="H50" s="96">
        <v>3357</v>
      </c>
      <c r="I50" s="96">
        <v>3360</v>
      </c>
      <c r="J50" s="84">
        <f t="shared" si="0"/>
        <v>240</v>
      </c>
      <c r="K50" s="85">
        <f t="shared" si="1"/>
        <v>3</v>
      </c>
      <c r="L50" s="97">
        <f t="shared" si="2"/>
        <v>107.6923076923077</v>
      </c>
      <c r="M50" s="98">
        <f t="shared" si="3"/>
        <v>100.0893655049151</v>
      </c>
      <c r="N50" s="94" t="str">
        <f t="shared" si="4"/>
        <v>지방</v>
      </c>
      <c r="O50" s="108" t="str">
        <f t="shared" si="5"/>
        <v>사립지방</v>
      </c>
    </row>
    <row r="51" spans="1:15" ht="13.5">
      <c r="A51" s="91">
        <v>45</v>
      </c>
      <c r="B51" s="92" t="s">
        <v>12</v>
      </c>
      <c r="C51" s="92" t="s">
        <v>13</v>
      </c>
      <c r="D51" s="92" t="s">
        <v>11</v>
      </c>
      <c r="E51" s="93" t="s">
        <v>310</v>
      </c>
      <c r="F51" s="94"/>
      <c r="G51" s="95">
        <v>1510</v>
      </c>
      <c r="H51" s="96">
        <v>1633</v>
      </c>
      <c r="I51" s="96">
        <v>1358</v>
      </c>
      <c r="J51" s="84">
        <f t="shared" si="0"/>
        <v>-152</v>
      </c>
      <c r="K51" s="85">
        <f t="shared" si="1"/>
        <v>-275</v>
      </c>
      <c r="L51" s="97">
        <f t="shared" si="2"/>
        <v>89.93377483443709</v>
      </c>
      <c r="M51" s="98">
        <f t="shared" si="3"/>
        <v>83.15982853643601</v>
      </c>
      <c r="N51" s="94" t="str">
        <f t="shared" si="4"/>
        <v>지방</v>
      </c>
      <c r="O51" s="108" t="str">
        <f t="shared" si="5"/>
        <v>사립지방</v>
      </c>
    </row>
    <row r="52" spans="1:15" ht="13.5">
      <c r="A52" s="91">
        <v>46</v>
      </c>
      <c r="B52" s="92" t="s">
        <v>12</v>
      </c>
      <c r="C52" s="92" t="s">
        <v>4</v>
      </c>
      <c r="D52" s="92" t="s">
        <v>21</v>
      </c>
      <c r="E52" s="93" t="s">
        <v>311</v>
      </c>
      <c r="F52" s="94"/>
      <c r="G52" s="95">
        <v>2020</v>
      </c>
      <c r="H52" s="96">
        <v>2195</v>
      </c>
      <c r="I52" s="96">
        <v>2173</v>
      </c>
      <c r="J52" s="84">
        <f t="shared" si="0"/>
        <v>153</v>
      </c>
      <c r="K52" s="85">
        <f t="shared" si="1"/>
        <v>-22</v>
      </c>
      <c r="L52" s="97">
        <f t="shared" si="2"/>
        <v>107.57425742574259</v>
      </c>
      <c r="M52" s="98">
        <f t="shared" si="3"/>
        <v>98.99772209567197</v>
      </c>
      <c r="N52" s="94" t="str">
        <f t="shared" si="4"/>
        <v>수도권</v>
      </c>
      <c r="O52" s="108" t="str">
        <f t="shared" si="5"/>
        <v>사립수도권</v>
      </c>
    </row>
    <row r="53" spans="1:15" ht="13.5">
      <c r="A53" s="91">
        <v>47</v>
      </c>
      <c r="B53" s="92" t="s">
        <v>12</v>
      </c>
      <c r="C53" s="92" t="s">
        <v>4</v>
      </c>
      <c r="D53" s="92" t="s">
        <v>11</v>
      </c>
      <c r="E53" s="93" t="s">
        <v>312</v>
      </c>
      <c r="F53" s="94"/>
      <c r="G53" s="95">
        <v>1370</v>
      </c>
      <c r="H53" s="96">
        <v>1450</v>
      </c>
      <c r="I53" s="96">
        <v>1350</v>
      </c>
      <c r="J53" s="84">
        <f t="shared" si="0"/>
        <v>-20</v>
      </c>
      <c r="K53" s="85">
        <f t="shared" si="1"/>
        <v>-100</v>
      </c>
      <c r="L53" s="97">
        <f t="shared" si="2"/>
        <v>98.54014598540147</v>
      </c>
      <c r="M53" s="98">
        <f t="shared" si="3"/>
        <v>93.10344827586206</v>
      </c>
      <c r="N53" s="94" t="str">
        <f t="shared" si="4"/>
        <v>지방</v>
      </c>
      <c r="O53" s="108" t="str">
        <f t="shared" si="5"/>
        <v>사립지방</v>
      </c>
    </row>
    <row r="54" spans="1:15" ht="13.5">
      <c r="A54" s="91">
        <v>48</v>
      </c>
      <c r="B54" s="92" t="s">
        <v>12</v>
      </c>
      <c r="C54" s="92" t="s">
        <v>4</v>
      </c>
      <c r="D54" s="92" t="s">
        <v>11</v>
      </c>
      <c r="E54" s="93" t="s">
        <v>313</v>
      </c>
      <c r="F54" s="94"/>
      <c r="G54" s="95">
        <v>1500</v>
      </c>
      <c r="H54" s="96">
        <v>1353</v>
      </c>
      <c r="I54" s="96">
        <v>1323</v>
      </c>
      <c r="J54" s="84">
        <f t="shared" si="0"/>
        <v>-177</v>
      </c>
      <c r="K54" s="85">
        <f t="shared" si="1"/>
        <v>-30</v>
      </c>
      <c r="L54" s="97">
        <f t="shared" si="2"/>
        <v>88.2</v>
      </c>
      <c r="M54" s="98">
        <f t="shared" si="3"/>
        <v>97.78270509977827</v>
      </c>
      <c r="N54" s="94" t="str">
        <f t="shared" si="4"/>
        <v>지방</v>
      </c>
      <c r="O54" s="108" t="str">
        <f t="shared" si="5"/>
        <v>사립지방</v>
      </c>
    </row>
    <row r="55" spans="1:15" ht="13.5">
      <c r="A55" s="91">
        <v>49</v>
      </c>
      <c r="B55" s="92" t="s">
        <v>12</v>
      </c>
      <c r="C55" s="92" t="s">
        <v>4</v>
      </c>
      <c r="D55" s="92" t="s">
        <v>524</v>
      </c>
      <c r="E55" s="93" t="s">
        <v>525</v>
      </c>
      <c r="F55" s="94" t="s">
        <v>524</v>
      </c>
      <c r="G55" s="95">
        <v>2480</v>
      </c>
      <c r="H55" s="96">
        <v>2760</v>
      </c>
      <c r="I55" s="96">
        <v>2694</v>
      </c>
      <c r="J55" s="84">
        <f t="shared" si="0"/>
        <v>214</v>
      </c>
      <c r="K55" s="85">
        <f t="shared" si="1"/>
        <v>-66</v>
      </c>
      <c r="L55" s="97">
        <f t="shared" si="2"/>
        <v>108.62903225806451</v>
      </c>
      <c r="M55" s="98">
        <f t="shared" si="3"/>
        <v>97.60869565217392</v>
      </c>
      <c r="N55" s="94" t="str">
        <f t="shared" si="4"/>
        <v>수도권</v>
      </c>
      <c r="O55" s="108" t="str">
        <f t="shared" si="5"/>
        <v>사립수도권</v>
      </c>
    </row>
    <row r="56" spans="1:15" ht="13.5">
      <c r="A56" s="91">
        <v>49</v>
      </c>
      <c r="B56" s="92" t="s">
        <v>12</v>
      </c>
      <c r="C56" s="92" t="s">
        <v>4</v>
      </c>
      <c r="D56" s="92" t="s">
        <v>17</v>
      </c>
      <c r="E56" s="93" t="s">
        <v>525</v>
      </c>
      <c r="F56" s="94" t="s">
        <v>522</v>
      </c>
      <c r="G56" s="95">
        <v>2400</v>
      </c>
      <c r="H56" s="96">
        <v>2696</v>
      </c>
      <c r="I56" s="96">
        <v>2657</v>
      </c>
      <c r="J56" s="84">
        <f t="shared" si="0"/>
        <v>257</v>
      </c>
      <c r="K56" s="85">
        <f t="shared" si="1"/>
        <v>-39</v>
      </c>
      <c r="L56" s="97">
        <f t="shared" si="2"/>
        <v>110.70833333333334</v>
      </c>
      <c r="M56" s="98">
        <f t="shared" si="3"/>
        <v>98.55341246290801</v>
      </c>
      <c r="N56" s="94" t="str">
        <f t="shared" si="4"/>
        <v>수도권</v>
      </c>
      <c r="O56" s="108" t="str">
        <f t="shared" si="5"/>
        <v>사립수도권</v>
      </c>
    </row>
    <row r="57" spans="1:15" ht="13.5">
      <c r="A57" s="91">
        <v>50</v>
      </c>
      <c r="B57" s="92" t="s">
        <v>12</v>
      </c>
      <c r="C57" s="92" t="s">
        <v>4</v>
      </c>
      <c r="D57" s="92" t="s">
        <v>6</v>
      </c>
      <c r="E57" s="93" t="s">
        <v>315</v>
      </c>
      <c r="F57" s="94"/>
      <c r="G57" s="95">
        <v>5000</v>
      </c>
      <c r="H57" s="96">
        <v>5552</v>
      </c>
      <c r="I57" s="96">
        <v>5392</v>
      </c>
      <c r="J57" s="84">
        <f t="shared" si="0"/>
        <v>392</v>
      </c>
      <c r="K57" s="85">
        <f t="shared" si="1"/>
        <v>-160</v>
      </c>
      <c r="L57" s="97">
        <f t="shared" si="2"/>
        <v>107.84</v>
      </c>
      <c r="M57" s="98">
        <f t="shared" si="3"/>
        <v>97.11815561959655</v>
      </c>
      <c r="N57" s="94" t="str">
        <f t="shared" si="4"/>
        <v>지방</v>
      </c>
      <c r="O57" s="108" t="str">
        <f t="shared" si="5"/>
        <v>사립지방</v>
      </c>
    </row>
    <row r="58" spans="1:15" ht="13.5">
      <c r="A58" s="91">
        <v>51</v>
      </c>
      <c r="B58" s="92" t="s">
        <v>12</v>
      </c>
      <c r="C58" s="92" t="s">
        <v>4</v>
      </c>
      <c r="D58" s="92" t="s">
        <v>17</v>
      </c>
      <c r="E58" s="93" t="s">
        <v>526</v>
      </c>
      <c r="F58" s="94" t="s">
        <v>522</v>
      </c>
      <c r="G58" s="95">
        <v>4088</v>
      </c>
      <c r="H58" s="96">
        <v>4507</v>
      </c>
      <c r="I58" s="96">
        <v>4371</v>
      </c>
      <c r="J58" s="84">
        <f t="shared" si="0"/>
        <v>283</v>
      </c>
      <c r="K58" s="85">
        <f t="shared" si="1"/>
        <v>-136</v>
      </c>
      <c r="L58" s="97">
        <f t="shared" si="2"/>
        <v>106.92270058708415</v>
      </c>
      <c r="M58" s="98">
        <f t="shared" si="3"/>
        <v>96.98247171067229</v>
      </c>
      <c r="N58" s="94" t="str">
        <f t="shared" si="4"/>
        <v>수도권</v>
      </c>
      <c r="O58" s="108" t="str">
        <f t="shared" si="5"/>
        <v>사립수도권</v>
      </c>
    </row>
    <row r="59" spans="1:15" ht="13.5">
      <c r="A59" s="91">
        <v>51</v>
      </c>
      <c r="B59" s="92" t="s">
        <v>12</v>
      </c>
      <c r="C59" s="92" t="s">
        <v>4</v>
      </c>
      <c r="D59" s="92" t="s">
        <v>527</v>
      </c>
      <c r="E59" s="93" t="s">
        <v>526</v>
      </c>
      <c r="F59" s="94" t="s">
        <v>527</v>
      </c>
      <c r="G59" s="95">
        <v>1495</v>
      </c>
      <c r="H59" s="96">
        <v>1669</v>
      </c>
      <c r="I59" s="96">
        <v>1591</v>
      </c>
      <c r="J59" s="84">
        <f t="shared" si="0"/>
        <v>96</v>
      </c>
      <c r="K59" s="85">
        <f t="shared" si="1"/>
        <v>-78</v>
      </c>
      <c r="L59" s="97">
        <f t="shared" si="2"/>
        <v>106.42140468227426</v>
      </c>
      <c r="M59" s="98">
        <f t="shared" si="3"/>
        <v>95.32654284002396</v>
      </c>
      <c r="N59" s="94" t="str">
        <f t="shared" si="4"/>
        <v>지방</v>
      </c>
      <c r="O59" s="108" t="str">
        <f t="shared" si="5"/>
        <v>사립지방</v>
      </c>
    </row>
    <row r="60" spans="1:15" ht="13.5">
      <c r="A60" s="91">
        <v>52</v>
      </c>
      <c r="B60" s="92" t="s">
        <v>12</v>
      </c>
      <c r="C60" s="92" t="s">
        <v>4</v>
      </c>
      <c r="D60" s="92" t="s">
        <v>16</v>
      </c>
      <c r="E60" s="93" t="s">
        <v>317</v>
      </c>
      <c r="F60" s="94"/>
      <c r="G60" s="95">
        <v>980</v>
      </c>
      <c r="H60" s="96">
        <v>1067</v>
      </c>
      <c r="I60" s="96">
        <v>882</v>
      </c>
      <c r="J60" s="84">
        <f t="shared" si="0"/>
        <v>-98</v>
      </c>
      <c r="K60" s="85">
        <f t="shared" si="1"/>
        <v>-185</v>
      </c>
      <c r="L60" s="97">
        <f t="shared" si="2"/>
        <v>90</v>
      </c>
      <c r="M60" s="98">
        <f t="shared" si="3"/>
        <v>82.66166822867854</v>
      </c>
      <c r="N60" s="94" t="str">
        <f t="shared" si="4"/>
        <v>지방</v>
      </c>
      <c r="O60" s="108" t="str">
        <f t="shared" si="5"/>
        <v>사립지방</v>
      </c>
    </row>
    <row r="61" spans="1:15" ht="13.5">
      <c r="A61" s="91">
        <v>53</v>
      </c>
      <c r="B61" s="92" t="s">
        <v>12</v>
      </c>
      <c r="C61" s="92" t="s">
        <v>4</v>
      </c>
      <c r="D61" s="92" t="s">
        <v>5</v>
      </c>
      <c r="E61" s="93" t="s">
        <v>318</v>
      </c>
      <c r="F61" s="94"/>
      <c r="G61" s="95">
        <v>2418</v>
      </c>
      <c r="H61" s="96">
        <v>2718</v>
      </c>
      <c r="I61" s="96">
        <v>2299</v>
      </c>
      <c r="J61" s="84">
        <f t="shared" si="0"/>
        <v>-119</v>
      </c>
      <c r="K61" s="85">
        <f t="shared" si="1"/>
        <v>-419</v>
      </c>
      <c r="L61" s="97">
        <f t="shared" si="2"/>
        <v>95.07857733664186</v>
      </c>
      <c r="M61" s="98">
        <f t="shared" si="3"/>
        <v>84.58425312729948</v>
      </c>
      <c r="N61" s="94" t="str">
        <f t="shared" si="4"/>
        <v>지방</v>
      </c>
      <c r="O61" s="108" t="str">
        <f t="shared" si="5"/>
        <v>사립지방</v>
      </c>
    </row>
    <row r="62" spans="1:15" ht="13.5">
      <c r="A62" s="91">
        <v>54</v>
      </c>
      <c r="B62" s="92" t="s">
        <v>12</v>
      </c>
      <c r="C62" s="92" t="s">
        <v>4</v>
      </c>
      <c r="D62" s="92" t="s">
        <v>9</v>
      </c>
      <c r="E62" s="93" t="s">
        <v>319</v>
      </c>
      <c r="F62" s="94"/>
      <c r="G62" s="95">
        <v>130</v>
      </c>
      <c r="H62" s="96">
        <v>143</v>
      </c>
      <c r="I62" s="96">
        <v>98</v>
      </c>
      <c r="J62" s="84">
        <f t="shared" si="0"/>
        <v>-32</v>
      </c>
      <c r="K62" s="85">
        <f t="shared" si="1"/>
        <v>-45</v>
      </c>
      <c r="L62" s="97">
        <f t="shared" si="2"/>
        <v>75.38461538461539</v>
      </c>
      <c r="M62" s="98">
        <f t="shared" si="3"/>
        <v>68.53146853146853</v>
      </c>
      <c r="N62" s="94" t="str">
        <f t="shared" si="4"/>
        <v>지방</v>
      </c>
      <c r="O62" s="108" t="str">
        <f t="shared" si="5"/>
        <v>사립지방</v>
      </c>
    </row>
    <row r="63" spans="1:15" ht="13.5">
      <c r="A63" s="91">
        <v>55</v>
      </c>
      <c r="B63" s="92" t="s">
        <v>12</v>
      </c>
      <c r="C63" s="92" t="s">
        <v>4</v>
      </c>
      <c r="D63" s="92" t="s">
        <v>17</v>
      </c>
      <c r="E63" s="93" t="s">
        <v>320</v>
      </c>
      <c r="F63" s="94"/>
      <c r="G63" s="95">
        <v>1755</v>
      </c>
      <c r="H63" s="96">
        <v>1949</v>
      </c>
      <c r="I63" s="96">
        <v>1933</v>
      </c>
      <c r="J63" s="84">
        <f t="shared" si="0"/>
        <v>178</v>
      </c>
      <c r="K63" s="85">
        <f t="shared" si="1"/>
        <v>-16</v>
      </c>
      <c r="L63" s="97">
        <f t="shared" si="2"/>
        <v>110.14245014245014</v>
      </c>
      <c r="M63" s="98">
        <f t="shared" si="3"/>
        <v>99.1790661877886</v>
      </c>
      <c r="N63" s="94" t="str">
        <f t="shared" si="4"/>
        <v>수도권</v>
      </c>
      <c r="O63" s="108" t="str">
        <f t="shared" si="5"/>
        <v>사립수도권</v>
      </c>
    </row>
    <row r="64" spans="1:15" ht="13.5">
      <c r="A64" s="91">
        <v>56</v>
      </c>
      <c r="B64" s="92" t="s">
        <v>12</v>
      </c>
      <c r="C64" s="92" t="s">
        <v>4</v>
      </c>
      <c r="D64" s="92" t="s">
        <v>15</v>
      </c>
      <c r="E64" s="93" t="s">
        <v>528</v>
      </c>
      <c r="F64" s="94"/>
      <c r="G64" s="95">
        <v>50</v>
      </c>
      <c r="H64" s="96">
        <v>28</v>
      </c>
      <c r="I64" s="96">
        <v>28</v>
      </c>
      <c r="J64" s="84">
        <f t="shared" si="0"/>
        <v>-22</v>
      </c>
      <c r="K64" s="85">
        <f t="shared" si="1"/>
        <v>0</v>
      </c>
      <c r="L64" s="97">
        <f t="shared" si="2"/>
        <v>56.00000000000001</v>
      </c>
      <c r="M64" s="98">
        <f t="shared" si="3"/>
        <v>100</v>
      </c>
      <c r="N64" s="94" t="str">
        <f t="shared" si="4"/>
        <v>지방</v>
      </c>
      <c r="O64" s="108" t="str">
        <f t="shared" si="5"/>
        <v>사립지방</v>
      </c>
    </row>
    <row r="65" spans="1:15" ht="13.5">
      <c r="A65" s="91">
        <v>57</v>
      </c>
      <c r="B65" s="92" t="s">
        <v>12</v>
      </c>
      <c r="C65" s="92" t="s">
        <v>4</v>
      </c>
      <c r="D65" s="92" t="s">
        <v>9</v>
      </c>
      <c r="E65" s="93" t="s">
        <v>322</v>
      </c>
      <c r="F65" s="94"/>
      <c r="G65" s="95">
        <v>1485</v>
      </c>
      <c r="H65" s="96">
        <v>2109</v>
      </c>
      <c r="I65" s="96">
        <v>1602</v>
      </c>
      <c r="J65" s="84">
        <f t="shared" si="0"/>
        <v>117</v>
      </c>
      <c r="K65" s="85">
        <f t="shared" si="1"/>
        <v>-507</v>
      </c>
      <c r="L65" s="97">
        <f t="shared" si="2"/>
        <v>107.87878787878789</v>
      </c>
      <c r="M65" s="98">
        <f t="shared" si="3"/>
        <v>75.96017069701281</v>
      </c>
      <c r="N65" s="94" t="str">
        <f t="shared" si="4"/>
        <v>지방</v>
      </c>
      <c r="O65" s="108" t="str">
        <f t="shared" si="5"/>
        <v>사립지방</v>
      </c>
    </row>
    <row r="66" spans="1:15" ht="13.5">
      <c r="A66" s="91">
        <v>58</v>
      </c>
      <c r="B66" s="92" t="s">
        <v>12</v>
      </c>
      <c r="C66" s="92" t="s">
        <v>4</v>
      </c>
      <c r="D66" s="92" t="s">
        <v>9</v>
      </c>
      <c r="E66" s="93" t="s">
        <v>323</v>
      </c>
      <c r="F66" s="94"/>
      <c r="G66" s="95">
        <v>1010</v>
      </c>
      <c r="H66" s="96">
        <v>1100</v>
      </c>
      <c r="I66" s="96">
        <v>865</v>
      </c>
      <c r="J66" s="84">
        <f t="shared" si="0"/>
        <v>-145</v>
      </c>
      <c r="K66" s="85">
        <f t="shared" si="1"/>
        <v>-235</v>
      </c>
      <c r="L66" s="97">
        <f t="shared" si="2"/>
        <v>85.64356435643565</v>
      </c>
      <c r="M66" s="98">
        <f t="shared" si="3"/>
        <v>78.63636363636364</v>
      </c>
      <c r="N66" s="94" t="str">
        <f t="shared" si="4"/>
        <v>지방</v>
      </c>
      <c r="O66" s="108" t="str">
        <f t="shared" si="5"/>
        <v>사립지방</v>
      </c>
    </row>
    <row r="67" spans="1:15" ht="13.5">
      <c r="A67" s="91">
        <v>59</v>
      </c>
      <c r="B67" s="92" t="s">
        <v>12</v>
      </c>
      <c r="C67" s="92" t="s">
        <v>4</v>
      </c>
      <c r="D67" s="92" t="s">
        <v>17</v>
      </c>
      <c r="E67" s="93" t="s">
        <v>324</v>
      </c>
      <c r="F67" s="94"/>
      <c r="G67" s="95">
        <v>2983</v>
      </c>
      <c r="H67" s="96">
        <v>3262</v>
      </c>
      <c r="I67" s="96">
        <v>3215</v>
      </c>
      <c r="J67" s="84">
        <f t="shared" si="0"/>
        <v>232</v>
      </c>
      <c r="K67" s="85">
        <f t="shared" si="1"/>
        <v>-47</v>
      </c>
      <c r="L67" s="97">
        <f t="shared" si="2"/>
        <v>107.77740529668118</v>
      </c>
      <c r="M67" s="98">
        <f t="shared" si="3"/>
        <v>98.55916615573268</v>
      </c>
      <c r="N67" s="94" t="str">
        <f t="shared" si="4"/>
        <v>수도권</v>
      </c>
      <c r="O67" s="108" t="str">
        <f t="shared" si="5"/>
        <v>사립수도권</v>
      </c>
    </row>
    <row r="68" spans="1:15" ht="13.5">
      <c r="A68" s="91">
        <v>60</v>
      </c>
      <c r="B68" s="92" t="s">
        <v>12</v>
      </c>
      <c r="C68" s="92" t="s">
        <v>4</v>
      </c>
      <c r="D68" s="92" t="s">
        <v>17</v>
      </c>
      <c r="E68" s="93" t="s">
        <v>460</v>
      </c>
      <c r="F68" s="94"/>
      <c r="G68" s="95">
        <v>330</v>
      </c>
      <c r="H68" s="96">
        <v>425</v>
      </c>
      <c r="I68" s="96">
        <v>392</v>
      </c>
      <c r="J68" s="84">
        <f aca="true" t="shared" si="6" ref="J68:J131">I68-G68</f>
        <v>62</v>
      </c>
      <c r="K68" s="85">
        <f aca="true" t="shared" si="7" ref="K68:K131">I68-H68</f>
        <v>-33</v>
      </c>
      <c r="L68" s="97">
        <f aca="true" t="shared" si="8" ref="L68:L131">I68/G68*100</f>
        <v>118.7878787878788</v>
      </c>
      <c r="M68" s="98">
        <f aca="true" t="shared" si="9" ref="M68:M131">I68/H68*100</f>
        <v>92.23529411764706</v>
      </c>
      <c r="N68" s="94" t="str">
        <f aca="true" t="shared" si="10" ref="N68:N131">IF(OR(D68="서울",D68="경기",D68="인천"),"수도권","지방")</f>
        <v>수도권</v>
      </c>
      <c r="O68" s="108" t="str">
        <f aca="true" t="shared" si="11" ref="O68:O131">CONCATENATE(B68,N68)</f>
        <v>사립수도권</v>
      </c>
    </row>
    <row r="69" spans="1:15" ht="13.5">
      <c r="A69" s="91">
        <v>61</v>
      </c>
      <c r="B69" s="92" t="s">
        <v>12</v>
      </c>
      <c r="C69" s="92" t="s">
        <v>4</v>
      </c>
      <c r="D69" s="92" t="s">
        <v>20</v>
      </c>
      <c r="E69" s="93" t="s">
        <v>325</v>
      </c>
      <c r="F69" s="94"/>
      <c r="G69" s="95">
        <v>1100</v>
      </c>
      <c r="H69" s="96">
        <v>1464</v>
      </c>
      <c r="I69" s="96">
        <v>1317</v>
      </c>
      <c r="J69" s="84">
        <f t="shared" si="6"/>
        <v>217</v>
      </c>
      <c r="K69" s="85">
        <f t="shared" si="7"/>
        <v>-147</v>
      </c>
      <c r="L69" s="97">
        <f t="shared" si="8"/>
        <v>119.72727272727272</v>
      </c>
      <c r="M69" s="98">
        <f t="shared" si="9"/>
        <v>89.95901639344262</v>
      </c>
      <c r="N69" s="94" t="str">
        <f t="shared" si="10"/>
        <v>지방</v>
      </c>
      <c r="O69" s="108" t="str">
        <f t="shared" si="11"/>
        <v>사립지방</v>
      </c>
    </row>
    <row r="70" spans="1:15" ht="13.5">
      <c r="A70" s="91">
        <v>62</v>
      </c>
      <c r="B70" s="92" t="s">
        <v>12</v>
      </c>
      <c r="C70" s="92" t="s">
        <v>4</v>
      </c>
      <c r="D70" s="92" t="s">
        <v>8</v>
      </c>
      <c r="E70" s="93" t="s">
        <v>442</v>
      </c>
      <c r="F70" s="94"/>
      <c r="G70" s="95">
        <v>100</v>
      </c>
      <c r="H70" s="96">
        <v>124</v>
      </c>
      <c r="I70" s="96">
        <v>85</v>
      </c>
      <c r="J70" s="84">
        <f t="shared" si="6"/>
        <v>-15</v>
      </c>
      <c r="K70" s="85">
        <f t="shared" si="7"/>
        <v>-39</v>
      </c>
      <c r="L70" s="97">
        <f t="shared" si="8"/>
        <v>85</v>
      </c>
      <c r="M70" s="98">
        <f t="shared" si="9"/>
        <v>68.54838709677419</v>
      </c>
      <c r="N70" s="94" t="str">
        <f t="shared" si="10"/>
        <v>지방</v>
      </c>
      <c r="O70" s="108" t="str">
        <f t="shared" si="11"/>
        <v>사립지방</v>
      </c>
    </row>
    <row r="71" spans="1:15" ht="13.5">
      <c r="A71" s="91">
        <v>63</v>
      </c>
      <c r="B71" s="92" t="s">
        <v>12</v>
      </c>
      <c r="C71" s="92" t="s">
        <v>4</v>
      </c>
      <c r="D71" s="92" t="s">
        <v>20</v>
      </c>
      <c r="E71" s="93" t="s">
        <v>326</v>
      </c>
      <c r="F71" s="94"/>
      <c r="G71" s="95">
        <v>120</v>
      </c>
      <c r="H71" s="96">
        <v>153</v>
      </c>
      <c r="I71" s="96">
        <v>152</v>
      </c>
      <c r="J71" s="84">
        <f t="shared" si="6"/>
        <v>32</v>
      </c>
      <c r="K71" s="85">
        <f t="shared" si="7"/>
        <v>-1</v>
      </c>
      <c r="L71" s="97">
        <f t="shared" si="8"/>
        <v>126.66666666666666</v>
      </c>
      <c r="M71" s="98">
        <f t="shared" si="9"/>
        <v>99.34640522875817</v>
      </c>
      <c r="N71" s="94" t="str">
        <f t="shared" si="10"/>
        <v>지방</v>
      </c>
      <c r="O71" s="108" t="str">
        <f t="shared" si="11"/>
        <v>사립지방</v>
      </c>
    </row>
    <row r="72" spans="1:15" ht="13.5">
      <c r="A72" s="91">
        <v>64</v>
      </c>
      <c r="B72" s="92" t="s">
        <v>12</v>
      </c>
      <c r="C72" s="92" t="s">
        <v>4</v>
      </c>
      <c r="D72" s="92" t="s">
        <v>8</v>
      </c>
      <c r="E72" s="93" t="s">
        <v>327</v>
      </c>
      <c r="F72" s="94"/>
      <c r="G72" s="95">
        <v>1349</v>
      </c>
      <c r="H72" s="96">
        <v>1612</v>
      </c>
      <c r="I72" s="96">
        <v>1560</v>
      </c>
      <c r="J72" s="84">
        <f t="shared" si="6"/>
        <v>211</v>
      </c>
      <c r="K72" s="85">
        <f t="shared" si="7"/>
        <v>-52</v>
      </c>
      <c r="L72" s="97">
        <f t="shared" si="8"/>
        <v>115.64121571534469</v>
      </c>
      <c r="M72" s="98">
        <f t="shared" si="9"/>
        <v>96.7741935483871</v>
      </c>
      <c r="N72" s="94" t="str">
        <f t="shared" si="10"/>
        <v>지방</v>
      </c>
      <c r="O72" s="108" t="str">
        <f t="shared" si="11"/>
        <v>사립지방</v>
      </c>
    </row>
    <row r="73" spans="1:15" ht="13.5">
      <c r="A73" s="91">
        <v>65</v>
      </c>
      <c r="B73" s="92" t="s">
        <v>12</v>
      </c>
      <c r="C73" s="92" t="s">
        <v>4</v>
      </c>
      <c r="D73" s="92" t="s">
        <v>9</v>
      </c>
      <c r="E73" s="93" t="s">
        <v>328</v>
      </c>
      <c r="F73" s="94"/>
      <c r="G73" s="95">
        <v>955</v>
      </c>
      <c r="H73" s="96">
        <v>1031</v>
      </c>
      <c r="I73" s="96">
        <v>649</v>
      </c>
      <c r="J73" s="84">
        <f t="shared" si="6"/>
        <v>-306</v>
      </c>
      <c r="K73" s="85">
        <f t="shared" si="7"/>
        <v>-382</v>
      </c>
      <c r="L73" s="97">
        <f t="shared" si="8"/>
        <v>67.95811518324606</v>
      </c>
      <c r="M73" s="98">
        <f t="shared" si="9"/>
        <v>62.94859359844811</v>
      </c>
      <c r="N73" s="94" t="str">
        <f t="shared" si="10"/>
        <v>지방</v>
      </c>
      <c r="O73" s="108" t="str">
        <f t="shared" si="11"/>
        <v>사립지방</v>
      </c>
    </row>
    <row r="74" spans="1:15" ht="13.5">
      <c r="A74" s="91">
        <v>66</v>
      </c>
      <c r="B74" s="92" t="s">
        <v>12</v>
      </c>
      <c r="C74" s="92" t="s">
        <v>13</v>
      </c>
      <c r="D74" s="92" t="s">
        <v>8</v>
      </c>
      <c r="E74" s="93" t="s">
        <v>329</v>
      </c>
      <c r="F74" s="94"/>
      <c r="G74" s="95">
        <v>2620</v>
      </c>
      <c r="H74" s="96">
        <v>2840</v>
      </c>
      <c r="I74" s="96">
        <v>2785</v>
      </c>
      <c r="J74" s="84">
        <f t="shared" si="6"/>
        <v>165</v>
      </c>
      <c r="K74" s="85">
        <f t="shared" si="7"/>
        <v>-55</v>
      </c>
      <c r="L74" s="97">
        <f t="shared" si="8"/>
        <v>106.29770992366412</v>
      </c>
      <c r="M74" s="98">
        <f t="shared" si="9"/>
        <v>98.06338028169014</v>
      </c>
      <c r="N74" s="94" t="str">
        <f t="shared" si="10"/>
        <v>지방</v>
      </c>
      <c r="O74" s="108" t="str">
        <f t="shared" si="11"/>
        <v>사립지방</v>
      </c>
    </row>
    <row r="75" spans="1:15" ht="13.5">
      <c r="A75" s="91">
        <v>67</v>
      </c>
      <c r="B75" s="92" t="s">
        <v>12</v>
      </c>
      <c r="C75" s="92" t="s">
        <v>4</v>
      </c>
      <c r="D75" s="92" t="s">
        <v>17</v>
      </c>
      <c r="E75" s="93" t="s">
        <v>529</v>
      </c>
      <c r="F75" s="94" t="s">
        <v>522</v>
      </c>
      <c r="G75" s="95">
        <v>2380</v>
      </c>
      <c r="H75" s="96">
        <v>2652</v>
      </c>
      <c r="I75" s="96">
        <v>2594</v>
      </c>
      <c r="J75" s="84">
        <f t="shared" si="6"/>
        <v>214</v>
      </c>
      <c r="K75" s="85">
        <f t="shared" si="7"/>
        <v>-58</v>
      </c>
      <c r="L75" s="97">
        <f t="shared" si="8"/>
        <v>108.99159663865545</v>
      </c>
      <c r="M75" s="98">
        <f t="shared" si="9"/>
        <v>97.81297134238311</v>
      </c>
      <c r="N75" s="94" t="str">
        <f t="shared" si="10"/>
        <v>수도권</v>
      </c>
      <c r="O75" s="108" t="str">
        <f t="shared" si="11"/>
        <v>사립수도권</v>
      </c>
    </row>
    <row r="76" spans="1:15" ht="13.5">
      <c r="A76" s="91">
        <v>67</v>
      </c>
      <c r="B76" s="92" t="s">
        <v>12</v>
      </c>
      <c r="C76" s="92" t="s">
        <v>4</v>
      </c>
      <c r="D76" s="92" t="s">
        <v>527</v>
      </c>
      <c r="E76" s="93" t="s">
        <v>529</v>
      </c>
      <c r="F76" s="94" t="s">
        <v>527</v>
      </c>
      <c r="G76" s="95">
        <v>2650</v>
      </c>
      <c r="H76" s="96">
        <v>2917</v>
      </c>
      <c r="I76" s="96">
        <v>2829</v>
      </c>
      <c r="J76" s="84">
        <f t="shared" si="6"/>
        <v>179</v>
      </c>
      <c r="K76" s="85">
        <f t="shared" si="7"/>
        <v>-88</v>
      </c>
      <c r="L76" s="97">
        <f t="shared" si="8"/>
        <v>106.75471698113208</v>
      </c>
      <c r="M76" s="98">
        <f t="shared" si="9"/>
        <v>96.9832019197806</v>
      </c>
      <c r="N76" s="94" t="str">
        <f t="shared" si="10"/>
        <v>지방</v>
      </c>
      <c r="O76" s="108" t="str">
        <f t="shared" si="11"/>
        <v>사립지방</v>
      </c>
    </row>
    <row r="77" spans="1:15" ht="13.5">
      <c r="A77" s="91">
        <v>68</v>
      </c>
      <c r="B77" s="92" t="s">
        <v>12</v>
      </c>
      <c r="C77" s="92" t="s">
        <v>4</v>
      </c>
      <c r="D77" s="92" t="s">
        <v>11</v>
      </c>
      <c r="E77" s="93" t="s">
        <v>333</v>
      </c>
      <c r="F77" s="94"/>
      <c r="G77" s="95">
        <v>3242</v>
      </c>
      <c r="H77" s="96">
        <v>3518</v>
      </c>
      <c r="I77" s="96">
        <v>3109</v>
      </c>
      <c r="J77" s="84">
        <f t="shared" si="6"/>
        <v>-133</v>
      </c>
      <c r="K77" s="85">
        <f t="shared" si="7"/>
        <v>-409</v>
      </c>
      <c r="L77" s="97">
        <f t="shared" si="8"/>
        <v>95.89759407772979</v>
      </c>
      <c r="M77" s="98">
        <f t="shared" si="9"/>
        <v>88.37407617964753</v>
      </c>
      <c r="N77" s="94" t="str">
        <f t="shared" si="10"/>
        <v>지방</v>
      </c>
      <c r="O77" s="108" t="str">
        <f t="shared" si="11"/>
        <v>사립지방</v>
      </c>
    </row>
    <row r="78" spans="1:15" ht="13.5">
      <c r="A78" s="91">
        <v>69</v>
      </c>
      <c r="B78" s="92" t="s">
        <v>12</v>
      </c>
      <c r="C78" s="92" t="s">
        <v>4</v>
      </c>
      <c r="D78" s="92" t="s">
        <v>11</v>
      </c>
      <c r="E78" s="93" t="s">
        <v>331</v>
      </c>
      <c r="F78" s="94"/>
      <c r="G78" s="95">
        <v>4553</v>
      </c>
      <c r="H78" s="96">
        <v>5220</v>
      </c>
      <c r="I78" s="96">
        <v>5161</v>
      </c>
      <c r="J78" s="84">
        <f t="shared" si="6"/>
        <v>608</v>
      </c>
      <c r="K78" s="85">
        <f t="shared" si="7"/>
        <v>-59</v>
      </c>
      <c r="L78" s="97">
        <f t="shared" si="8"/>
        <v>113.35383263782121</v>
      </c>
      <c r="M78" s="98">
        <f t="shared" si="9"/>
        <v>98.86973180076627</v>
      </c>
      <c r="N78" s="94" t="str">
        <f t="shared" si="10"/>
        <v>지방</v>
      </c>
      <c r="O78" s="108" t="str">
        <f t="shared" si="11"/>
        <v>사립지방</v>
      </c>
    </row>
    <row r="79" spans="1:15" ht="13.5">
      <c r="A79" s="91">
        <v>70</v>
      </c>
      <c r="B79" s="92" t="s">
        <v>12</v>
      </c>
      <c r="C79" s="92" t="s">
        <v>4</v>
      </c>
      <c r="D79" s="92" t="s">
        <v>11</v>
      </c>
      <c r="E79" s="93" t="s">
        <v>332</v>
      </c>
      <c r="F79" s="94"/>
      <c r="G79" s="95">
        <v>500</v>
      </c>
      <c r="H79" s="96">
        <v>515</v>
      </c>
      <c r="I79" s="96">
        <v>223</v>
      </c>
      <c r="J79" s="84">
        <f t="shared" si="6"/>
        <v>-277</v>
      </c>
      <c r="K79" s="85">
        <f t="shared" si="7"/>
        <v>-292</v>
      </c>
      <c r="L79" s="97">
        <f t="shared" si="8"/>
        <v>44.6</v>
      </c>
      <c r="M79" s="98">
        <f t="shared" si="9"/>
        <v>43.30097087378641</v>
      </c>
      <c r="N79" s="94" t="str">
        <f t="shared" si="10"/>
        <v>지방</v>
      </c>
      <c r="O79" s="108" t="str">
        <f t="shared" si="11"/>
        <v>사립지방</v>
      </c>
    </row>
    <row r="80" spans="1:15" ht="13.5">
      <c r="A80" s="91">
        <v>71</v>
      </c>
      <c r="B80" s="92" t="s">
        <v>12</v>
      </c>
      <c r="C80" s="92" t="s">
        <v>4</v>
      </c>
      <c r="D80" s="92" t="s">
        <v>11</v>
      </c>
      <c r="E80" s="93" t="s">
        <v>530</v>
      </c>
      <c r="F80" s="94"/>
      <c r="G80" s="95">
        <v>124</v>
      </c>
      <c r="H80" s="96">
        <v>130</v>
      </c>
      <c r="I80" s="96">
        <v>100</v>
      </c>
      <c r="J80" s="84">
        <f t="shared" si="6"/>
        <v>-24</v>
      </c>
      <c r="K80" s="85">
        <f t="shared" si="7"/>
        <v>-30</v>
      </c>
      <c r="L80" s="97">
        <f t="shared" si="8"/>
        <v>80.64516129032258</v>
      </c>
      <c r="M80" s="98">
        <f t="shared" si="9"/>
        <v>76.92307692307693</v>
      </c>
      <c r="N80" s="94" t="str">
        <f t="shared" si="10"/>
        <v>지방</v>
      </c>
      <c r="O80" s="108" t="str">
        <f t="shared" si="11"/>
        <v>사립지방</v>
      </c>
    </row>
    <row r="81" spans="1:15" ht="13.5">
      <c r="A81" s="91">
        <v>72</v>
      </c>
      <c r="B81" s="92" t="s">
        <v>12</v>
      </c>
      <c r="C81" s="92" t="s">
        <v>4</v>
      </c>
      <c r="D81" s="92" t="s">
        <v>11</v>
      </c>
      <c r="E81" s="93" t="s">
        <v>308</v>
      </c>
      <c r="F81" s="94"/>
      <c r="G81" s="95">
        <v>1705</v>
      </c>
      <c r="H81" s="96">
        <v>1916</v>
      </c>
      <c r="I81" s="96">
        <v>1759</v>
      </c>
      <c r="J81" s="84">
        <f t="shared" si="6"/>
        <v>54</v>
      </c>
      <c r="K81" s="85">
        <f t="shared" si="7"/>
        <v>-157</v>
      </c>
      <c r="L81" s="97">
        <f t="shared" si="8"/>
        <v>103.16715542521995</v>
      </c>
      <c r="M81" s="98">
        <f t="shared" si="9"/>
        <v>91.80584551148226</v>
      </c>
      <c r="N81" s="94" t="str">
        <f t="shared" si="10"/>
        <v>지방</v>
      </c>
      <c r="O81" s="108" t="str">
        <f t="shared" si="11"/>
        <v>사립지방</v>
      </c>
    </row>
    <row r="82" spans="1:15" ht="13.5">
      <c r="A82" s="91">
        <v>73</v>
      </c>
      <c r="B82" s="92" t="s">
        <v>12</v>
      </c>
      <c r="C82" s="92" t="s">
        <v>4</v>
      </c>
      <c r="D82" s="92" t="s">
        <v>15</v>
      </c>
      <c r="E82" s="93" t="s">
        <v>334</v>
      </c>
      <c r="F82" s="94"/>
      <c r="G82" s="95">
        <v>1455</v>
      </c>
      <c r="H82" s="96">
        <v>1693</v>
      </c>
      <c r="I82" s="96">
        <v>856</v>
      </c>
      <c r="J82" s="84">
        <f t="shared" si="6"/>
        <v>-599</v>
      </c>
      <c r="K82" s="85">
        <f t="shared" si="7"/>
        <v>-837</v>
      </c>
      <c r="L82" s="97">
        <f t="shared" si="8"/>
        <v>58.83161512027492</v>
      </c>
      <c r="M82" s="98">
        <f t="shared" si="9"/>
        <v>50.56113408151211</v>
      </c>
      <c r="N82" s="94" t="str">
        <f t="shared" si="10"/>
        <v>지방</v>
      </c>
      <c r="O82" s="108" t="str">
        <f t="shared" si="11"/>
        <v>사립지방</v>
      </c>
    </row>
    <row r="83" spans="1:15" ht="13.5">
      <c r="A83" s="91">
        <v>74</v>
      </c>
      <c r="B83" s="92" t="s">
        <v>12</v>
      </c>
      <c r="C83" s="92" t="s">
        <v>4</v>
      </c>
      <c r="D83" s="92" t="s">
        <v>11</v>
      </c>
      <c r="E83" s="93" t="s">
        <v>335</v>
      </c>
      <c r="F83" s="94"/>
      <c r="G83" s="95">
        <v>190</v>
      </c>
      <c r="H83" s="96">
        <v>201</v>
      </c>
      <c r="I83" s="96">
        <v>131</v>
      </c>
      <c r="J83" s="84">
        <f t="shared" si="6"/>
        <v>-59</v>
      </c>
      <c r="K83" s="85">
        <f t="shared" si="7"/>
        <v>-70</v>
      </c>
      <c r="L83" s="97">
        <f t="shared" si="8"/>
        <v>68.94736842105263</v>
      </c>
      <c r="M83" s="98">
        <f t="shared" si="9"/>
        <v>65.17412935323384</v>
      </c>
      <c r="N83" s="94" t="str">
        <f t="shared" si="10"/>
        <v>지방</v>
      </c>
      <c r="O83" s="108" t="str">
        <f t="shared" si="11"/>
        <v>사립지방</v>
      </c>
    </row>
    <row r="84" spans="1:15" ht="13.5">
      <c r="A84" s="91">
        <v>75</v>
      </c>
      <c r="B84" s="92" t="s">
        <v>12</v>
      </c>
      <c r="C84" s="92" t="s">
        <v>4</v>
      </c>
      <c r="D84" s="92" t="s">
        <v>8</v>
      </c>
      <c r="E84" s="93" t="s">
        <v>336</v>
      </c>
      <c r="F84" s="94"/>
      <c r="G84" s="95">
        <v>40</v>
      </c>
      <c r="H84" s="96">
        <v>43</v>
      </c>
      <c r="I84" s="96">
        <v>32</v>
      </c>
      <c r="J84" s="84">
        <f t="shared" si="6"/>
        <v>-8</v>
      </c>
      <c r="K84" s="85">
        <f t="shared" si="7"/>
        <v>-11</v>
      </c>
      <c r="L84" s="97">
        <f t="shared" si="8"/>
        <v>80</v>
      </c>
      <c r="M84" s="98">
        <f t="shared" si="9"/>
        <v>74.4186046511628</v>
      </c>
      <c r="N84" s="94" t="str">
        <f t="shared" si="10"/>
        <v>지방</v>
      </c>
      <c r="O84" s="108" t="str">
        <f t="shared" si="11"/>
        <v>사립지방</v>
      </c>
    </row>
    <row r="85" spans="1:15" ht="13.5">
      <c r="A85" s="91">
        <v>76</v>
      </c>
      <c r="B85" s="92" t="s">
        <v>12</v>
      </c>
      <c r="C85" s="92" t="s">
        <v>4</v>
      </c>
      <c r="D85" s="92" t="s">
        <v>14</v>
      </c>
      <c r="E85" s="93" t="s">
        <v>337</v>
      </c>
      <c r="F85" s="94"/>
      <c r="G85" s="95">
        <v>2386</v>
      </c>
      <c r="H85" s="96">
        <v>2696</v>
      </c>
      <c r="I85" s="96">
        <v>2580</v>
      </c>
      <c r="J85" s="84">
        <f t="shared" si="6"/>
        <v>194</v>
      </c>
      <c r="K85" s="85">
        <f t="shared" si="7"/>
        <v>-116</v>
      </c>
      <c r="L85" s="97">
        <f t="shared" si="8"/>
        <v>108.13076278290026</v>
      </c>
      <c r="M85" s="98">
        <f t="shared" si="9"/>
        <v>95.6973293768546</v>
      </c>
      <c r="N85" s="94" t="str">
        <f t="shared" si="10"/>
        <v>지방</v>
      </c>
      <c r="O85" s="108" t="str">
        <f t="shared" si="11"/>
        <v>사립지방</v>
      </c>
    </row>
    <row r="86" spans="1:15" ht="13.5">
      <c r="A86" s="91">
        <v>77</v>
      </c>
      <c r="B86" s="92" t="s">
        <v>12</v>
      </c>
      <c r="C86" s="92" t="s">
        <v>4</v>
      </c>
      <c r="D86" s="92" t="s">
        <v>21</v>
      </c>
      <c r="E86" s="93" t="s">
        <v>338</v>
      </c>
      <c r="F86" s="94"/>
      <c r="G86" s="95">
        <v>1950</v>
      </c>
      <c r="H86" s="96">
        <v>2184</v>
      </c>
      <c r="I86" s="96">
        <v>2068</v>
      </c>
      <c r="J86" s="84">
        <f t="shared" si="6"/>
        <v>118</v>
      </c>
      <c r="K86" s="85">
        <f t="shared" si="7"/>
        <v>-116</v>
      </c>
      <c r="L86" s="97">
        <f t="shared" si="8"/>
        <v>106.05128205128204</v>
      </c>
      <c r="M86" s="98">
        <f t="shared" si="9"/>
        <v>94.68864468864469</v>
      </c>
      <c r="N86" s="94" t="str">
        <f t="shared" si="10"/>
        <v>수도권</v>
      </c>
      <c r="O86" s="108" t="str">
        <f t="shared" si="11"/>
        <v>사립수도권</v>
      </c>
    </row>
    <row r="87" spans="1:15" ht="13.5">
      <c r="A87" s="91">
        <v>78</v>
      </c>
      <c r="B87" s="92" t="s">
        <v>12</v>
      </c>
      <c r="C87" s="92" t="s">
        <v>4</v>
      </c>
      <c r="D87" s="92" t="s">
        <v>17</v>
      </c>
      <c r="E87" s="93" t="s">
        <v>531</v>
      </c>
      <c r="F87" s="94"/>
      <c r="G87" s="95">
        <v>1290</v>
      </c>
      <c r="H87" s="96">
        <v>1456</v>
      </c>
      <c r="I87" s="96">
        <v>1415</v>
      </c>
      <c r="J87" s="84">
        <f t="shared" si="6"/>
        <v>125</v>
      </c>
      <c r="K87" s="85">
        <f t="shared" si="7"/>
        <v>-41</v>
      </c>
      <c r="L87" s="97">
        <f t="shared" si="8"/>
        <v>109.68992248062015</v>
      </c>
      <c r="M87" s="98">
        <f t="shared" si="9"/>
        <v>97.18406593406593</v>
      </c>
      <c r="N87" s="94" t="str">
        <f t="shared" si="10"/>
        <v>수도권</v>
      </c>
      <c r="O87" s="108" t="str">
        <f t="shared" si="11"/>
        <v>사립수도권</v>
      </c>
    </row>
    <row r="88" spans="1:15" ht="13.5">
      <c r="A88" s="91">
        <v>79</v>
      </c>
      <c r="B88" s="92" t="s">
        <v>12</v>
      </c>
      <c r="C88" s="92" t="s">
        <v>4</v>
      </c>
      <c r="D88" s="92" t="s">
        <v>532</v>
      </c>
      <c r="E88" s="93" t="s">
        <v>533</v>
      </c>
      <c r="F88" s="94" t="s">
        <v>532</v>
      </c>
      <c r="G88" s="95">
        <v>2220</v>
      </c>
      <c r="H88" s="96">
        <v>2441</v>
      </c>
      <c r="I88" s="96">
        <v>2383</v>
      </c>
      <c r="J88" s="84">
        <f t="shared" si="6"/>
        <v>163</v>
      </c>
      <c r="K88" s="85">
        <f t="shared" si="7"/>
        <v>-58</v>
      </c>
      <c r="L88" s="97">
        <f t="shared" si="8"/>
        <v>107.34234234234235</v>
      </c>
      <c r="M88" s="98">
        <f t="shared" si="9"/>
        <v>97.62392462105694</v>
      </c>
      <c r="N88" s="94" t="str">
        <f t="shared" si="10"/>
        <v>지방</v>
      </c>
      <c r="O88" s="108" t="str">
        <f t="shared" si="11"/>
        <v>사립지방</v>
      </c>
    </row>
    <row r="89" spans="1:15" ht="13.5">
      <c r="A89" s="91">
        <v>79</v>
      </c>
      <c r="B89" s="92" t="s">
        <v>12</v>
      </c>
      <c r="C89" s="92" t="s">
        <v>4</v>
      </c>
      <c r="D89" s="92" t="s">
        <v>17</v>
      </c>
      <c r="E89" s="93" t="s">
        <v>533</v>
      </c>
      <c r="F89" s="94" t="s">
        <v>522</v>
      </c>
      <c r="G89" s="95">
        <v>2873</v>
      </c>
      <c r="H89" s="96">
        <v>3195</v>
      </c>
      <c r="I89" s="96">
        <v>3169</v>
      </c>
      <c r="J89" s="84">
        <f t="shared" si="6"/>
        <v>296</v>
      </c>
      <c r="K89" s="85">
        <f t="shared" si="7"/>
        <v>-26</v>
      </c>
      <c r="L89" s="97">
        <f t="shared" si="8"/>
        <v>110.30281935259312</v>
      </c>
      <c r="M89" s="98">
        <f t="shared" si="9"/>
        <v>99.18622848200313</v>
      </c>
      <c r="N89" s="94" t="str">
        <f t="shared" si="10"/>
        <v>수도권</v>
      </c>
      <c r="O89" s="108" t="str">
        <f t="shared" si="11"/>
        <v>사립수도권</v>
      </c>
    </row>
    <row r="90" spans="1:15" ht="13.5">
      <c r="A90" s="91">
        <v>80</v>
      </c>
      <c r="B90" s="92" t="s">
        <v>12</v>
      </c>
      <c r="C90" s="92" t="s">
        <v>4</v>
      </c>
      <c r="D90" s="92" t="s">
        <v>17</v>
      </c>
      <c r="E90" s="93" t="s">
        <v>341</v>
      </c>
      <c r="F90" s="94"/>
      <c r="G90" s="95">
        <v>1697</v>
      </c>
      <c r="H90" s="96">
        <v>1873</v>
      </c>
      <c r="I90" s="96">
        <v>1820</v>
      </c>
      <c r="J90" s="84">
        <f t="shared" si="6"/>
        <v>123</v>
      </c>
      <c r="K90" s="85">
        <f t="shared" si="7"/>
        <v>-53</v>
      </c>
      <c r="L90" s="97">
        <f t="shared" si="8"/>
        <v>107.24808485562758</v>
      </c>
      <c r="M90" s="98">
        <f t="shared" si="9"/>
        <v>97.17031500266951</v>
      </c>
      <c r="N90" s="94" t="str">
        <f t="shared" si="10"/>
        <v>수도권</v>
      </c>
      <c r="O90" s="108" t="str">
        <f t="shared" si="11"/>
        <v>사립수도권</v>
      </c>
    </row>
    <row r="91" spans="1:15" ht="13.5">
      <c r="A91" s="91">
        <v>81</v>
      </c>
      <c r="B91" s="92" t="s">
        <v>12</v>
      </c>
      <c r="C91" s="92" t="s">
        <v>13</v>
      </c>
      <c r="D91" s="92" t="s">
        <v>16</v>
      </c>
      <c r="E91" s="93" t="s">
        <v>497</v>
      </c>
      <c r="F91" s="94"/>
      <c r="G91" s="95">
        <v>2240</v>
      </c>
      <c r="H91" s="96">
        <v>2427</v>
      </c>
      <c r="I91" s="96">
        <v>2308</v>
      </c>
      <c r="J91" s="84">
        <f t="shared" si="6"/>
        <v>68</v>
      </c>
      <c r="K91" s="85">
        <f t="shared" si="7"/>
        <v>-119</v>
      </c>
      <c r="L91" s="97">
        <f t="shared" si="8"/>
        <v>103.03571428571428</v>
      </c>
      <c r="M91" s="98">
        <f t="shared" si="9"/>
        <v>95.09682735887928</v>
      </c>
      <c r="N91" s="94" t="str">
        <f t="shared" si="10"/>
        <v>지방</v>
      </c>
      <c r="O91" s="108" t="str">
        <f t="shared" si="11"/>
        <v>사립지방</v>
      </c>
    </row>
    <row r="92" spans="1:15" ht="13.5">
      <c r="A92" s="91">
        <v>82</v>
      </c>
      <c r="B92" s="92" t="s">
        <v>12</v>
      </c>
      <c r="C92" s="92" t="s">
        <v>4</v>
      </c>
      <c r="D92" s="92" t="s">
        <v>16</v>
      </c>
      <c r="E92" s="93" t="s">
        <v>343</v>
      </c>
      <c r="F92" s="94"/>
      <c r="G92" s="95">
        <v>2640</v>
      </c>
      <c r="H92" s="96">
        <v>2884</v>
      </c>
      <c r="I92" s="96">
        <v>2832</v>
      </c>
      <c r="J92" s="84">
        <f t="shared" si="6"/>
        <v>192</v>
      </c>
      <c r="K92" s="85">
        <f t="shared" si="7"/>
        <v>-52</v>
      </c>
      <c r="L92" s="97">
        <f t="shared" si="8"/>
        <v>107.27272727272728</v>
      </c>
      <c r="M92" s="98">
        <f t="shared" si="9"/>
        <v>98.19694868238558</v>
      </c>
      <c r="N92" s="94" t="str">
        <f t="shared" si="10"/>
        <v>지방</v>
      </c>
      <c r="O92" s="108" t="str">
        <f t="shared" si="11"/>
        <v>사립지방</v>
      </c>
    </row>
    <row r="93" spans="1:15" ht="13.5">
      <c r="A93" s="91">
        <v>83</v>
      </c>
      <c r="B93" s="92" t="s">
        <v>12</v>
      </c>
      <c r="C93" s="92" t="s">
        <v>4</v>
      </c>
      <c r="D93" s="92" t="s">
        <v>15</v>
      </c>
      <c r="E93" s="93" t="s">
        <v>344</v>
      </c>
      <c r="F93" s="94"/>
      <c r="G93" s="95">
        <v>1720</v>
      </c>
      <c r="H93" s="96">
        <v>2855</v>
      </c>
      <c r="I93" s="96">
        <v>1607</v>
      </c>
      <c r="J93" s="84">
        <f t="shared" si="6"/>
        <v>-113</v>
      </c>
      <c r="K93" s="85">
        <f t="shared" si="7"/>
        <v>-1248</v>
      </c>
      <c r="L93" s="97">
        <f t="shared" si="8"/>
        <v>93.43023255813954</v>
      </c>
      <c r="M93" s="98">
        <f t="shared" si="9"/>
        <v>56.28721541155867</v>
      </c>
      <c r="N93" s="94" t="str">
        <f t="shared" si="10"/>
        <v>지방</v>
      </c>
      <c r="O93" s="108" t="str">
        <f t="shared" si="11"/>
        <v>사립지방</v>
      </c>
    </row>
    <row r="94" spans="1:15" ht="13.5">
      <c r="A94" s="91">
        <v>84</v>
      </c>
      <c r="B94" s="92" t="s">
        <v>12</v>
      </c>
      <c r="C94" s="92" t="s">
        <v>4</v>
      </c>
      <c r="D94" s="92" t="s">
        <v>16</v>
      </c>
      <c r="E94" s="93" t="s">
        <v>345</v>
      </c>
      <c r="F94" s="94"/>
      <c r="G94" s="95">
        <v>4660</v>
      </c>
      <c r="H94" s="96">
        <v>5067</v>
      </c>
      <c r="I94" s="96">
        <v>5027</v>
      </c>
      <c r="J94" s="84">
        <f t="shared" si="6"/>
        <v>367</v>
      </c>
      <c r="K94" s="85">
        <f t="shared" si="7"/>
        <v>-40</v>
      </c>
      <c r="L94" s="97">
        <f t="shared" si="8"/>
        <v>107.87553648068669</v>
      </c>
      <c r="M94" s="98">
        <f t="shared" si="9"/>
        <v>99.21057825143083</v>
      </c>
      <c r="N94" s="94" t="str">
        <f t="shared" si="10"/>
        <v>지방</v>
      </c>
      <c r="O94" s="108" t="str">
        <f t="shared" si="11"/>
        <v>사립지방</v>
      </c>
    </row>
    <row r="95" spans="1:15" ht="13.5">
      <c r="A95" s="91">
        <v>85</v>
      </c>
      <c r="B95" s="92" t="s">
        <v>12</v>
      </c>
      <c r="C95" s="92" t="s">
        <v>4</v>
      </c>
      <c r="D95" s="92" t="s">
        <v>11</v>
      </c>
      <c r="E95" s="93" t="s">
        <v>346</v>
      </c>
      <c r="F95" s="94"/>
      <c r="G95" s="95">
        <v>1156</v>
      </c>
      <c r="H95" s="96">
        <v>1237</v>
      </c>
      <c r="I95" s="96">
        <v>1198</v>
      </c>
      <c r="J95" s="84">
        <f t="shared" si="6"/>
        <v>42</v>
      </c>
      <c r="K95" s="85">
        <f t="shared" si="7"/>
        <v>-39</v>
      </c>
      <c r="L95" s="97">
        <f t="shared" si="8"/>
        <v>103.63321799307958</v>
      </c>
      <c r="M95" s="98">
        <f t="shared" si="9"/>
        <v>96.84721099434115</v>
      </c>
      <c r="N95" s="94" t="str">
        <f t="shared" si="10"/>
        <v>지방</v>
      </c>
      <c r="O95" s="108" t="str">
        <f t="shared" si="11"/>
        <v>사립지방</v>
      </c>
    </row>
    <row r="96" spans="1:15" ht="13.5">
      <c r="A96" s="91">
        <v>86</v>
      </c>
      <c r="B96" s="92" t="s">
        <v>12</v>
      </c>
      <c r="C96" s="92" t="s">
        <v>4</v>
      </c>
      <c r="D96" s="92" t="s">
        <v>16</v>
      </c>
      <c r="E96" s="93" t="s">
        <v>347</v>
      </c>
      <c r="F96" s="94"/>
      <c r="G96" s="95">
        <v>4010</v>
      </c>
      <c r="H96" s="96">
        <v>4324</v>
      </c>
      <c r="I96" s="96">
        <v>4319</v>
      </c>
      <c r="J96" s="84">
        <f t="shared" si="6"/>
        <v>309</v>
      </c>
      <c r="K96" s="85">
        <f t="shared" si="7"/>
        <v>-5</v>
      </c>
      <c r="L96" s="97">
        <f t="shared" si="8"/>
        <v>107.70573566084789</v>
      </c>
      <c r="M96" s="98">
        <f t="shared" si="9"/>
        <v>99.88436632747457</v>
      </c>
      <c r="N96" s="94" t="str">
        <f t="shared" si="10"/>
        <v>지방</v>
      </c>
      <c r="O96" s="108" t="str">
        <f t="shared" si="11"/>
        <v>사립지방</v>
      </c>
    </row>
    <row r="97" spans="1:15" ht="13.5">
      <c r="A97" s="91">
        <v>87</v>
      </c>
      <c r="B97" s="92" t="s">
        <v>12</v>
      </c>
      <c r="C97" s="92" t="s">
        <v>4</v>
      </c>
      <c r="D97" s="92" t="s">
        <v>21</v>
      </c>
      <c r="E97" s="93" t="s">
        <v>461</v>
      </c>
      <c r="F97" s="94"/>
      <c r="G97" s="95">
        <v>50</v>
      </c>
      <c r="H97" s="96">
        <v>74</v>
      </c>
      <c r="I97" s="96">
        <v>52</v>
      </c>
      <c r="J97" s="84">
        <f t="shared" si="6"/>
        <v>2</v>
      </c>
      <c r="K97" s="85">
        <f t="shared" si="7"/>
        <v>-22</v>
      </c>
      <c r="L97" s="97">
        <f t="shared" si="8"/>
        <v>104</v>
      </c>
      <c r="M97" s="98">
        <f t="shared" si="9"/>
        <v>70.27027027027027</v>
      </c>
      <c r="N97" s="94" t="str">
        <f t="shared" si="10"/>
        <v>수도권</v>
      </c>
      <c r="O97" s="108" t="str">
        <f t="shared" si="11"/>
        <v>사립수도권</v>
      </c>
    </row>
    <row r="98" spans="1:15" ht="13.5">
      <c r="A98" s="91">
        <v>88</v>
      </c>
      <c r="B98" s="92" t="s">
        <v>12</v>
      </c>
      <c r="C98" s="92" t="s">
        <v>4</v>
      </c>
      <c r="D98" s="92" t="s">
        <v>15</v>
      </c>
      <c r="E98" s="93" t="s">
        <v>349</v>
      </c>
      <c r="F98" s="94"/>
      <c r="G98" s="95">
        <v>200</v>
      </c>
      <c r="H98" s="96">
        <v>357</v>
      </c>
      <c r="I98" s="96">
        <v>133</v>
      </c>
      <c r="J98" s="84">
        <f t="shared" si="6"/>
        <v>-67</v>
      </c>
      <c r="K98" s="85">
        <f t="shared" si="7"/>
        <v>-224</v>
      </c>
      <c r="L98" s="97">
        <f t="shared" si="8"/>
        <v>66.5</v>
      </c>
      <c r="M98" s="98">
        <f t="shared" si="9"/>
        <v>37.254901960784316</v>
      </c>
      <c r="N98" s="94" t="str">
        <f t="shared" si="10"/>
        <v>지방</v>
      </c>
      <c r="O98" s="108" t="str">
        <f t="shared" si="11"/>
        <v>사립지방</v>
      </c>
    </row>
    <row r="99" spans="1:15" ht="13.5">
      <c r="A99" s="91">
        <v>89</v>
      </c>
      <c r="B99" s="92" t="s">
        <v>12</v>
      </c>
      <c r="C99" s="92" t="s">
        <v>4</v>
      </c>
      <c r="D99" s="92" t="s">
        <v>21</v>
      </c>
      <c r="E99" s="93" t="s">
        <v>350</v>
      </c>
      <c r="F99" s="94"/>
      <c r="G99" s="95">
        <v>3051</v>
      </c>
      <c r="H99" s="96">
        <v>3421</v>
      </c>
      <c r="I99" s="96">
        <v>3326</v>
      </c>
      <c r="J99" s="84">
        <f t="shared" si="6"/>
        <v>275</v>
      </c>
      <c r="K99" s="85">
        <f t="shared" si="7"/>
        <v>-95</v>
      </c>
      <c r="L99" s="97">
        <f t="shared" si="8"/>
        <v>109.01343821697805</v>
      </c>
      <c r="M99" s="98">
        <f t="shared" si="9"/>
        <v>97.22303420052616</v>
      </c>
      <c r="N99" s="94" t="str">
        <f t="shared" si="10"/>
        <v>수도권</v>
      </c>
      <c r="O99" s="108" t="str">
        <f t="shared" si="11"/>
        <v>사립수도권</v>
      </c>
    </row>
    <row r="100" spans="1:15" ht="13.5">
      <c r="A100" s="91">
        <v>90</v>
      </c>
      <c r="B100" s="92" t="s">
        <v>12</v>
      </c>
      <c r="C100" s="92" t="s">
        <v>4</v>
      </c>
      <c r="D100" s="92" t="s">
        <v>14</v>
      </c>
      <c r="E100" s="93" t="s">
        <v>351</v>
      </c>
      <c r="F100" s="94"/>
      <c r="G100" s="95">
        <v>2407</v>
      </c>
      <c r="H100" s="96">
        <v>2752</v>
      </c>
      <c r="I100" s="96">
        <v>2550</v>
      </c>
      <c r="J100" s="84">
        <f t="shared" si="6"/>
        <v>143</v>
      </c>
      <c r="K100" s="85">
        <f t="shared" si="7"/>
        <v>-202</v>
      </c>
      <c r="L100" s="97">
        <f t="shared" si="8"/>
        <v>105.94100540091401</v>
      </c>
      <c r="M100" s="98">
        <f t="shared" si="9"/>
        <v>92.65988372093024</v>
      </c>
      <c r="N100" s="94" t="str">
        <f t="shared" si="10"/>
        <v>지방</v>
      </c>
      <c r="O100" s="108" t="str">
        <f t="shared" si="11"/>
        <v>사립지방</v>
      </c>
    </row>
    <row r="101" spans="1:15" ht="13.5">
      <c r="A101" s="91">
        <v>91</v>
      </c>
      <c r="B101" s="92" t="s">
        <v>12</v>
      </c>
      <c r="C101" s="92" t="s">
        <v>4</v>
      </c>
      <c r="D101" s="92" t="s">
        <v>15</v>
      </c>
      <c r="E101" s="93" t="s">
        <v>352</v>
      </c>
      <c r="F101" s="94"/>
      <c r="G101" s="95">
        <v>130</v>
      </c>
      <c r="H101" s="96">
        <v>138</v>
      </c>
      <c r="I101" s="96">
        <v>123</v>
      </c>
      <c r="J101" s="84">
        <f t="shared" si="6"/>
        <v>-7</v>
      </c>
      <c r="K101" s="85">
        <f t="shared" si="7"/>
        <v>-15</v>
      </c>
      <c r="L101" s="97">
        <f t="shared" si="8"/>
        <v>94.61538461538461</v>
      </c>
      <c r="M101" s="98">
        <f t="shared" si="9"/>
        <v>89.13043478260869</v>
      </c>
      <c r="N101" s="94" t="str">
        <f t="shared" si="10"/>
        <v>지방</v>
      </c>
      <c r="O101" s="108" t="str">
        <f t="shared" si="11"/>
        <v>사립지방</v>
      </c>
    </row>
    <row r="102" spans="1:15" ht="13.5">
      <c r="A102" s="91">
        <v>92</v>
      </c>
      <c r="B102" s="92" t="s">
        <v>12</v>
      </c>
      <c r="C102" s="92" t="s">
        <v>4</v>
      </c>
      <c r="D102" s="92" t="s">
        <v>14</v>
      </c>
      <c r="E102" s="93" t="s">
        <v>353</v>
      </c>
      <c r="F102" s="94"/>
      <c r="G102" s="95">
        <v>2335</v>
      </c>
      <c r="H102" s="96">
        <v>2534</v>
      </c>
      <c r="I102" s="96">
        <v>2479</v>
      </c>
      <c r="J102" s="84">
        <f t="shared" si="6"/>
        <v>144</v>
      </c>
      <c r="K102" s="85">
        <f t="shared" si="7"/>
        <v>-55</v>
      </c>
      <c r="L102" s="97">
        <f t="shared" si="8"/>
        <v>106.16702355460386</v>
      </c>
      <c r="M102" s="98">
        <f t="shared" si="9"/>
        <v>97.8295185477506</v>
      </c>
      <c r="N102" s="94" t="str">
        <f t="shared" si="10"/>
        <v>지방</v>
      </c>
      <c r="O102" s="108" t="str">
        <f t="shared" si="11"/>
        <v>사립지방</v>
      </c>
    </row>
    <row r="103" spans="1:15" ht="13.5">
      <c r="A103" s="91">
        <v>93</v>
      </c>
      <c r="B103" s="92" t="s">
        <v>12</v>
      </c>
      <c r="C103" s="92" t="s">
        <v>4</v>
      </c>
      <c r="D103" s="92" t="s">
        <v>8</v>
      </c>
      <c r="E103" s="93" t="s">
        <v>534</v>
      </c>
      <c r="F103" s="94"/>
      <c r="G103" s="95">
        <v>3180</v>
      </c>
      <c r="H103" s="96">
        <v>3476</v>
      </c>
      <c r="I103" s="96">
        <v>3411</v>
      </c>
      <c r="J103" s="84">
        <f t="shared" si="6"/>
        <v>231</v>
      </c>
      <c r="K103" s="85">
        <f t="shared" si="7"/>
        <v>-65</v>
      </c>
      <c r="L103" s="97">
        <f t="shared" si="8"/>
        <v>107.26415094339623</v>
      </c>
      <c r="M103" s="98">
        <f t="shared" si="9"/>
        <v>98.13003452243959</v>
      </c>
      <c r="N103" s="94" t="str">
        <f t="shared" si="10"/>
        <v>지방</v>
      </c>
      <c r="O103" s="108" t="str">
        <f t="shared" si="11"/>
        <v>사립지방</v>
      </c>
    </row>
    <row r="104" spans="1:15" ht="13.5">
      <c r="A104" s="91">
        <v>94</v>
      </c>
      <c r="B104" s="92" t="s">
        <v>12</v>
      </c>
      <c r="C104" s="92" t="s">
        <v>4</v>
      </c>
      <c r="D104" s="92" t="s">
        <v>16</v>
      </c>
      <c r="E104" s="93" t="s">
        <v>354</v>
      </c>
      <c r="F104" s="94"/>
      <c r="G104" s="95">
        <v>970</v>
      </c>
      <c r="H104" s="96">
        <v>1042</v>
      </c>
      <c r="I104" s="96">
        <v>1031</v>
      </c>
      <c r="J104" s="84">
        <f t="shared" si="6"/>
        <v>61</v>
      </c>
      <c r="K104" s="85">
        <f t="shared" si="7"/>
        <v>-11</v>
      </c>
      <c r="L104" s="97">
        <f t="shared" si="8"/>
        <v>106.28865979381443</v>
      </c>
      <c r="M104" s="98">
        <f t="shared" si="9"/>
        <v>98.9443378119002</v>
      </c>
      <c r="N104" s="94" t="str">
        <f t="shared" si="10"/>
        <v>지방</v>
      </c>
      <c r="O104" s="108" t="str">
        <f t="shared" si="11"/>
        <v>사립지방</v>
      </c>
    </row>
    <row r="105" spans="1:15" ht="13.5">
      <c r="A105" s="91">
        <v>95</v>
      </c>
      <c r="B105" s="92" t="s">
        <v>12</v>
      </c>
      <c r="C105" s="92" t="s">
        <v>4</v>
      </c>
      <c r="D105" s="92" t="s">
        <v>16</v>
      </c>
      <c r="E105" s="93" t="s">
        <v>355</v>
      </c>
      <c r="F105" s="94"/>
      <c r="G105" s="95">
        <v>2150</v>
      </c>
      <c r="H105" s="96">
        <v>2394</v>
      </c>
      <c r="I105" s="96">
        <v>2386</v>
      </c>
      <c r="J105" s="84">
        <f t="shared" si="6"/>
        <v>236</v>
      </c>
      <c r="K105" s="85">
        <f t="shared" si="7"/>
        <v>-8</v>
      </c>
      <c r="L105" s="97">
        <f t="shared" si="8"/>
        <v>110.9767441860465</v>
      </c>
      <c r="M105" s="98">
        <f t="shared" si="9"/>
        <v>99.66583124477862</v>
      </c>
      <c r="N105" s="94" t="str">
        <f t="shared" si="10"/>
        <v>지방</v>
      </c>
      <c r="O105" s="108" t="str">
        <f t="shared" si="11"/>
        <v>사립지방</v>
      </c>
    </row>
    <row r="106" spans="1:15" ht="13.5">
      <c r="A106" s="91">
        <v>96</v>
      </c>
      <c r="B106" s="92" t="s">
        <v>12</v>
      </c>
      <c r="C106" s="92" t="s">
        <v>4</v>
      </c>
      <c r="D106" s="92" t="s">
        <v>7</v>
      </c>
      <c r="E106" s="93" t="s">
        <v>440</v>
      </c>
      <c r="F106" s="94"/>
      <c r="G106" s="95">
        <v>70</v>
      </c>
      <c r="H106" s="96">
        <v>78</v>
      </c>
      <c r="I106" s="96">
        <v>75</v>
      </c>
      <c r="J106" s="84">
        <f t="shared" si="6"/>
        <v>5</v>
      </c>
      <c r="K106" s="85">
        <f t="shared" si="7"/>
        <v>-3</v>
      </c>
      <c r="L106" s="97">
        <f t="shared" si="8"/>
        <v>107.14285714285714</v>
      </c>
      <c r="M106" s="98">
        <f t="shared" si="9"/>
        <v>96.15384615384616</v>
      </c>
      <c r="N106" s="94" t="str">
        <f t="shared" si="10"/>
        <v>지방</v>
      </c>
      <c r="O106" s="108" t="str">
        <f t="shared" si="11"/>
        <v>사립지방</v>
      </c>
    </row>
    <row r="107" spans="1:15" ht="13.5">
      <c r="A107" s="91">
        <v>97</v>
      </c>
      <c r="B107" s="92" t="s">
        <v>12</v>
      </c>
      <c r="C107" s="92" t="s">
        <v>4</v>
      </c>
      <c r="D107" s="92" t="s">
        <v>17</v>
      </c>
      <c r="E107" s="93" t="s">
        <v>356</v>
      </c>
      <c r="F107" s="94"/>
      <c r="G107" s="95">
        <v>1242</v>
      </c>
      <c r="H107" s="96">
        <v>1408</v>
      </c>
      <c r="I107" s="96">
        <v>1347</v>
      </c>
      <c r="J107" s="84">
        <f t="shared" si="6"/>
        <v>105</v>
      </c>
      <c r="K107" s="85">
        <f t="shared" si="7"/>
        <v>-61</v>
      </c>
      <c r="L107" s="97">
        <f t="shared" si="8"/>
        <v>108.45410628019323</v>
      </c>
      <c r="M107" s="98">
        <f t="shared" si="9"/>
        <v>95.66761363636364</v>
      </c>
      <c r="N107" s="94" t="str">
        <f t="shared" si="10"/>
        <v>수도권</v>
      </c>
      <c r="O107" s="108" t="str">
        <f t="shared" si="11"/>
        <v>사립수도권</v>
      </c>
    </row>
    <row r="108" spans="1:15" ht="13.5">
      <c r="A108" s="91">
        <v>98</v>
      </c>
      <c r="B108" s="92" t="s">
        <v>12</v>
      </c>
      <c r="C108" s="92" t="s">
        <v>4</v>
      </c>
      <c r="D108" s="92" t="s">
        <v>17</v>
      </c>
      <c r="E108" s="93" t="s">
        <v>535</v>
      </c>
      <c r="F108" s="94" t="s">
        <v>522</v>
      </c>
      <c r="G108" s="95">
        <v>1360</v>
      </c>
      <c r="H108" s="96">
        <v>1586</v>
      </c>
      <c r="I108" s="96">
        <v>1534</v>
      </c>
      <c r="J108" s="84">
        <f t="shared" si="6"/>
        <v>174</v>
      </c>
      <c r="K108" s="85">
        <f t="shared" si="7"/>
        <v>-52</v>
      </c>
      <c r="L108" s="97">
        <f t="shared" si="8"/>
        <v>112.79411764705883</v>
      </c>
      <c r="M108" s="98">
        <f t="shared" si="9"/>
        <v>96.72131147540983</v>
      </c>
      <c r="N108" s="94" t="str">
        <f t="shared" si="10"/>
        <v>수도권</v>
      </c>
      <c r="O108" s="108" t="str">
        <f t="shared" si="11"/>
        <v>사립수도권</v>
      </c>
    </row>
    <row r="109" spans="1:15" ht="13.5">
      <c r="A109" s="91">
        <v>98</v>
      </c>
      <c r="B109" s="92" t="s">
        <v>12</v>
      </c>
      <c r="C109" s="92" t="s">
        <v>4</v>
      </c>
      <c r="D109" s="92" t="s">
        <v>527</v>
      </c>
      <c r="E109" s="93" t="s">
        <v>535</v>
      </c>
      <c r="F109" s="94" t="s">
        <v>527</v>
      </c>
      <c r="G109" s="95">
        <v>1450</v>
      </c>
      <c r="H109" s="96">
        <v>1585</v>
      </c>
      <c r="I109" s="96">
        <v>1546</v>
      </c>
      <c r="J109" s="84">
        <f t="shared" si="6"/>
        <v>96</v>
      </c>
      <c r="K109" s="85">
        <f t="shared" si="7"/>
        <v>-39</v>
      </c>
      <c r="L109" s="97">
        <f t="shared" si="8"/>
        <v>106.62068965517241</v>
      </c>
      <c r="M109" s="98">
        <f t="shared" si="9"/>
        <v>97.53943217665615</v>
      </c>
      <c r="N109" s="94" t="str">
        <f t="shared" si="10"/>
        <v>지방</v>
      </c>
      <c r="O109" s="108" t="str">
        <f t="shared" si="11"/>
        <v>사립지방</v>
      </c>
    </row>
    <row r="110" spans="1:15" ht="13.5">
      <c r="A110" s="91">
        <v>99</v>
      </c>
      <c r="B110" s="92" t="s">
        <v>12</v>
      </c>
      <c r="C110" s="92" t="s">
        <v>4</v>
      </c>
      <c r="D110" s="92" t="s">
        <v>5</v>
      </c>
      <c r="E110" s="93" t="s">
        <v>358</v>
      </c>
      <c r="F110" s="94"/>
      <c r="G110" s="95">
        <v>2036</v>
      </c>
      <c r="H110" s="96">
        <v>2241</v>
      </c>
      <c r="I110" s="96">
        <v>2080</v>
      </c>
      <c r="J110" s="84">
        <f t="shared" si="6"/>
        <v>44</v>
      </c>
      <c r="K110" s="85">
        <f t="shared" si="7"/>
        <v>-161</v>
      </c>
      <c r="L110" s="97">
        <f t="shared" si="8"/>
        <v>102.16110019646365</v>
      </c>
      <c r="M110" s="98">
        <f t="shared" si="9"/>
        <v>92.81570727353859</v>
      </c>
      <c r="N110" s="94" t="str">
        <f t="shared" si="10"/>
        <v>지방</v>
      </c>
      <c r="O110" s="108" t="str">
        <f t="shared" si="11"/>
        <v>사립지방</v>
      </c>
    </row>
    <row r="111" spans="1:15" ht="13.5">
      <c r="A111" s="91">
        <v>100</v>
      </c>
      <c r="B111" s="92" t="s">
        <v>12</v>
      </c>
      <c r="C111" s="92" t="s">
        <v>4</v>
      </c>
      <c r="D111" s="92" t="s">
        <v>17</v>
      </c>
      <c r="E111" s="93" t="s">
        <v>359</v>
      </c>
      <c r="F111" s="94"/>
      <c r="G111" s="95">
        <v>1670</v>
      </c>
      <c r="H111" s="96">
        <v>1933</v>
      </c>
      <c r="I111" s="96">
        <v>1863</v>
      </c>
      <c r="J111" s="84">
        <f t="shared" si="6"/>
        <v>193</v>
      </c>
      <c r="K111" s="85">
        <f t="shared" si="7"/>
        <v>-70</v>
      </c>
      <c r="L111" s="97">
        <f t="shared" si="8"/>
        <v>111.55688622754492</v>
      </c>
      <c r="M111" s="98">
        <f t="shared" si="9"/>
        <v>96.37868598034144</v>
      </c>
      <c r="N111" s="94" t="str">
        <f t="shared" si="10"/>
        <v>수도권</v>
      </c>
      <c r="O111" s="108" t="str">
        <f t="shared" si="11"/>
        <v>사립수도권</v>
      </c>
    </row>
    <row r="112" spans="1:15" ht="13.5">
      <c r="A112" s="91">
        <v>101</v>
      </c>
      <c r="B112" s="92" t="s">
        <v>12</v>
      </c>
      <c r="C112" s="92" t="s">
        <v>4</v>
      </c>
      <c r="D112" s="92" t="s">
        <v>17</v>
      </c>
      <c r="E112" s="93" t="s">
        <v>360</v>
      </c>
      <c r="F112" s="94"/>
      <c r="G112" s="95">
        <v>1410</v>
      </c>
      <c r="H112" s="96">
        <v>1483</v>
      </c>
      <c r="I112" s="96">
        <v>1470</v>
      </c>
      <c r="J112" s="84">
        <f t="shared" si="6"/>
        <v>60</v>
      </c>
      <c r="K112" s="85">
        <f t="shared" si="7"/>
        <v>-13</v>
      </c>
      <c r="L112" s="97">
        <f t="shared" si="8"/>
        <v>104.25531914893618</v>
      </c>
      <c r="M112" s="98">
        <f t="shared" si="9"/>
        <v>99.12339851652057</v>
      </c>
      <c r="N112" s="94" t="str">
        <f t="shared" si="10"/>
        <v>수도권</v>
      </c>
      <c r="O112" s="108" t="str">
        <f t="shared" si="11"/>
        <v>사립수도권</v>
      </c>
    </row>
    <row r="113" spans="1:15" ht="13.5">
      <c r="A113" s="91">
        <v>102</v>
      </c>
      <c r="B113" s="92" t="s">
        <v>12</v>
      </c>
      <c r="C113" s="92" t="s">
        <v>4</v>
      </c>
      <c r="D113" s="92" t="s">
        <v>10</v>
      </c>
      <c r="E113" s="93" t="s">
        <v>361</v>
      </c>
      <c r="F113" s="94"/>
      <c r="G113" s="95">
        <v>2157</v>
      </c>
      <c r="H113" s="96">
        <v>2808</v>
      </c>
      <c r="I113" s="96">
        <v>620</v>
      </c>
      <c r="J113" s="84">
        <f t="shared" si="6"/>
        <v>-1537</v>
      </c>
      <c r="K113" s="85">
        <f t="shared" si="7"/>
        <v>-2188</v>
      </c>
      <c r="L113" s="97">
        <f t="shared" si="8"/>
        <v>28.743625405656005</v>
      </c>
      <c r="M113" s="98">
        <f t="shared" si="9"/>
        <v>22.07977207977208</v>
      </c>
      <c r="N113" s="94" t="str">
        <f t="shared" si="10"/>
        <v>지방</v>
      </c>
      <c r="O113" s="108" t="str">
        <f t="shared" si="11"/>
        <v>사립지방</v>
      </c>
    </row>
    <row r="114" spans="1:15" ht="13.5">
      <c r="A114" s="91">
        <v>103</v>
      </c>
      <c r="B114" s="92" t="s">
        <v>12</v>
      </c>
      <c r="C114" s="92" t="s">
        <v>4</v>
      </c>
      <c r="D114" s="92" t="s">
        <v>17</v>
      </c>
      <c r="E114" s="93" t="s">
        <v>362</v>
      </c>
      <c r="F114" s="94"/>
      <c r="G114" s="95">
        <v>170</v>
      </c>
      <c r="H114" s="96">
        <v>185</v>
      </c>
      <c r="I114" s="96">
        <v>173</v>
      </c>
      <c r="J114" s="84">
        <f t="shared" si="6"/>
        <v>3</v>
      </c>
      <c r="K114" s="85">
        <f t="shared" si="7"/>
        <v>-12</v>
      </c>
      <c r="L114" s="97">
        <f t="shared" si="8"/>
        <v>101.76470588235293</v>
      </c>
      <c r="M114" s="98">
        <f t="shared" si="9"/>
        <v>93.51351351351352</v>
      </c>
      <c r="N114" s="94" t="str">
        <f t="shared" si="10"/>
        <v>수도권</v>
      </c>
      <c r="O114" s="108" t="str">
        <f t="shared" si="11"/>
        <v>사립수도권</v>
      </c>
    </row>
    <row r="115" spans="1:15" ht="13.5">
      <c r="A115" s="91">
        <v>104</v>
      </c>
      <c r="B115" s="92" t="s">
        <v>12</v>
      </c>
      <c r="C115" s="92" t="s">
        <v>4</v>
      </c>
      <c r="D115" s="92" t="s">
        <v>21</v>
      </c>
      <c r="E115" s="93" t="s">
        <v>363</v>
      </c>
      <c r="F115" s="94"/>
      <c r="G115" s="95">
        <v>540</v>
      </c>
      <c r="H115" s="96">
        <v>611</v>
      </c>
      <c r="I115" s="96">
        <v>577</v>
      </c>
      <c r="J115" s="84">
        <f t="shared" si="6"/>
        <v>37</v>
      </c>
      <c r="K115" s="85">
        <f t="shared" si="7"/>
        <v>-34</v>
      </c>
      <c r="L115" s="97">
        <f t="shared" si="8"/>
        <v>106.85185185185185</v>
      </c>
      <c r="M115" s="98">
        <f t="shared" si="9"/>
        <v>94.43535188216039</v>
      </c>
      <c r="N115" s="94" t="str">
        <f t="shared" si="10"/>
        <v>수도권</v>
      </c>
      <c r="O115" s="108" t="str">
        <f t="shared" si="11"/>
        <v>사립수도권</v>
      </c>
    </row>
    <row r="116" spans="1:15" ht="13.5">
      <c r="A116" s="91">
        <v>105</v>
      </c>
      <c r="B116" s="92" t="s">
        <v>12</v>
      </c>
      <c r="C116" s="92" t="s">
        <v>4</v>
      </c>
      <c r="D116" s="92" t="s">
        <v>17</v>
      </c>
      <c r="E116" s="93" t="s">
        <v>364</v>
      </c>
      <c r="F116" s="94"/>
      <c r="G116" s="95">
        <v>1730</v>
      </c>
      <c r="H116" s="96">
        <v>1901</v>
      </c>
      <c r="I116" s="96">
        <v>1844</v>
      </c>
      <c r="J116" s="84">
        <f t="shared" si="6"/>
        <v>114</v>
      </c>
      <c r="K116" s="85">
        <f t="shared" si="7"/>
        <v>-57</v>
      </c>
      <c r="L116" s="97">
        <f t="shared" si="8"/>
        <v>106.58959537572255</v>
      </c>
      <c r="M116" s="98">
        <f t="shared" si="9"/>
        <v>97.00157811678064</v>
      </c>
      <c r="N116" s="94" t="str">
        <f t="shared" si="10"/>
        <v>수도권</v>
      </c>
      <c r="O116" s="108" t="str">
        <f t="shared" si="11"/>
        <v>사립수도권</v>
      </c>
    </row>
    <row r="117" spans="1:15" ht="13.5">
      <c r="A117" s="91">
        <v>106</v>
      </c>
      <c r="B117" s="92" t="s">
        <v>12</v>
      </c>
      <c r="C117" s="92" t="s">
        <v>4</v>
      </c>
      <c r="D117" s="92" t="s">
        <v>21</v>
      </c>
      <c r="E117" s="93" t="s">
        <v>365</v>
      </c>
      <c r="F117" s="94"/>
      <c r="G117" s="95">
        <v>122</v>
      </c>
      <c r="H117" s="96">
        <v>139</v>
      </c>
      <c r="I117" s="96">
        <v>126</v>
      </c>
      <c r="J117" s="84">
        <f t="shared" si="6"/>
        <v>4</v>
      </c>
      <c r="K117" s="85">
        <f t="shared" si="7"/>
        <v>-13</v>
      </c>
      <c r="L117" s="97">
        <f t="shared" si="8"/>
        <v>103.27868852459017</v>
      </c>
      <c r="M117" s="98">
        <f t="shared" si="9"/>
        <v>90.64748201438849</v>
      </c>
      <c r="N117" s="94" t="str">
        <f t="shared" si="10"/>
        <v>수도권</v>
      </c>
      <c r="O117" s="108" t="str">
        <f t="shared" si="11"/>
        <v>사립수도권</v>
      </c>
    </row>
    <row r="118" spans="1:15" ht="13.5">
      <c r="A118" s="91">
        <v>107</v>
      </c>
      <c r="B118" s="92" t="s">
        <v>12</v>
      </c>
      <c r="C118" s="92" t="s">
        <v>4</v>
      </c>
      <c r="D118" s="92" t="s">
        <v>20</v>
      </c>
      <c r="E118" s="93" t="s">
        <v>366</v>
      </c>
      <c r="F118" s="94"/>
      <c r="G118" s="95">
        <v>1747</v>
      </c>
      <c r="H118" s="96">
        <v>1955</v>
      </c>
      <c r="I118" s="96">
        <v>1948</v>
      </c>
      <c r="J118" s="84">
        <f t="shared" si="6"/>
        <v>201</v>
      </c>
      <c r="K118" s="85">
        <f t="shared" si="7"/>
        <v>-7</v>
      </c>
      <c r="L118" s="97">
        <f t="shared" si="8"/>
        <v>111.50543789353178</v>
      </c>
      <c r="M118" s="98">
        <f t="shared" si="9"/>
        <v>99.64194373401534</v>
      </c>
      <c r="N118" s="94" t="str">
        <f t="shared" si="10"/>
        <v>지방</v>
      </c>
      <c r="O118" s="108" t="str">
        <f t="shared" si="11"/>
        <v>사립지방</v>
      </c>
    </row>
    <row r="119" spans="1:15" ht="13.5">
      <c r="A119" s="91">
        <v>108</v>
      </c>
      <c r="B119" s="92" t="s">
        <v>12</v>
      </c>
      <c r="C119" s="92" t="s">
        <v>4</v>
      </c>
      <c r="D119" s="92" t="s">
        <v>8</v>
      </c>
      <c r="E119" s="93" t="s">
        <v>367</v>
      </c>
      <c r="F119" s="94"/>
      <c r="G119" s="95">
        <v>2308</v>
      </c>
      <c r="H119" s="96">
        <v>2732</v>
      </c>
      <c r="I119" s="96">
        <v>2632</v>
      </c>
      <c r="J119" s="84">
        <f t="shared" si="6"/>
        <v>324</v>
      </c>
      <c r="K119" s="85">
        <f t="shared" si="7"/>
        <v>-100</v>
      </c>
      <c r="L119" s="97">
        <f t="shared" si="8"/>
        <v>114.03812824956671</v>
      </c>
      <c r="M119" s="98">
        <f t="shared" si="9"/>
        <v>96.33967789165446</v>
      </c>
      <c r="N119" s="94" t="str">
        <f t="shared" si="10"/>
        <v>지방</v>
      </c>
      <c r="O119" s="108" t="str">
        <f t="shared" si="11"/>
        <v>사립지방</v>
      </c>
    </row>
    <row r="120" spans="1:15" ht="13.5">
      <c r="A120" s="91">
        <v>109</v>
      </c>
      <c r="B120" s="92" t="s">
        <v>12</v>
      </c>
      <c r="C120" s="92" t="s">
        <v>4</v>
      </c>
      <c r="D120" s="92" t="s">
        <v>21</v>
      </c>
      <c r="E120" s="93" t="s">
        <v>368</v>
      </c>
      <c r="F120" s="94"/>
      <c r="G120" s="95">
        <v>1280</v>
      </c>
      <c r="H120" s="96">
        <v>1441</v>
      </c>
      <c r="I120" s="96">
        <v>1415</v>
      </c>
      <c r="J120" s="84">
        <f t="shared" si="6"/>
        <v>135</v>
      </c>
      <c r="K120" s="85">
        <f t="shared" si="7"/>
        <v>-26</v>
      </c>
      <c r="L120" s="97">
        <f t="shared" si="8"/>
        <v>110.546875</v>
      </c>
      <c r="M120" s="98">
        <f t="shared" si="9"/>
        <v>98.19569743233866</v>
      </c>
      <c r="N120" s="94" t="str">
        <f t="shared" si="10"/>
        <v>수도권</v>
      </c>
      <c r="O120" s="108" t="str">
        <f t="shared" si="11"/>
        <v>사립수도권</v>
      </c>
    </row>
    <row r="121" spans="1:15" ht="13.5">
      <c r="A121" s="91">
        <v>110</v>
      </c>
      <c r="B121" s="92" t="s">
        <v>12</v>
      </c>
      <c r="C121" s="92" t="s">
        <v>4</v>
      </c>
      <c r="D121" s="92" t="s">
        <v>17</v>
      </c>
      <c r="E121" s="93" t="s">
        <v>369</v>
      </c>
      <c r="F121" s="94"/>
      <c r="G121" s="95">
        <v>540</v>
      </c>
      <c r="H121" s="96">
        <v>591</v>
      </c>
      <c r="I121" s="96">
        <v>565</v>
      </c>
      <c r="J121" s="84">
        <f t="shared" si="6"/>
        <v>25</v>
      </c>
      <c r="K121" s="85">
        <f t="shared" si="7"/>
        <v>-26</v>
      </c>
      <c r="L121" s="97">
        <f t="shared" si="8"/>
        <v>104.62962962962963</v>
      </c>
      <c r="M121" s="98">
        <f t="shared" si="9"/>
        <v>95.60067681895093</v>
      </c>
      <c r="N121" s="94" t="str">
        <f t="shared" si="10"/>
        <v>수도권</v>
      </c>
      <c r="O121" s="108" t="str">
        <f t="shared" si="11"/>
        <v>사립수도권</v>
      </c>
    </row>
    <row r="122" spans="1:15" ht="13.5">
      <c r="A122" s="91">
        <v>111</v>
      </c>
      <c r="B122" s="92" t="s">
        <v>12</v>
      </c>
      <c r="C122" s="92" t="s">
        <v>4</v>
      </c>
      <c r="D122" s="92" t="s">
        <v>17</v>
      </c>
      <c r="E122" s="93" t="s">
        <v>370</v>
      </c>
      <c r="F122" s="94"/>
      <c r="G122" s="95">
        <v>3599</v>
      </c>
      <c r="H122" s="96">
        <v>4033</v>
      </c>
      <c r="I122" s="96">
        <v>3895</v>
      </c>
      <c r="J122" s="84">
        <f t="shared" si="6"/>
        <v>296</v>
      </c>
      <c r="K122" s="85">
        <f t="shared" si="7"/>
        <v>-138</v>
      </c>
      <c r="L122" s="97">
        <f t="shared" si="8"/>
        <v>108.2245068074465</v>
      </c>
      <c r="M122" s="98">
        <f t="shared" si="9"/>
        <v>96.57822960575254</v>
      </c>
      <c r="N122" s="94" t="str">
        <f t="shared" si="10"/>
        <v>수도권</v>
      </c>
      <c r="O122" s="108" t="str">
        <f t="shared" si="11"/>
        <v>사립수도권</v>
      </c>
    </row>
    <row r="123" spans="1:15" ht="13.5">
      <c r="A123" s="91">
        <v>112</v>
      </c>
      <c r="B123" s="92" t="s">
        <v>12</v>
      </c>
      <c r="C123" s="92" t="s">
        <v>4</v>
      </c>
      <c r="D123" s="92" t="s">
        <v>8</v>
      </c>
      <c r="E123" s="93" t="s">
        <v>444</v>
      </c>
      <c r="F123" s="94"/>
      <c r="G123" s="95">
        <v>50</v>
      </c>
      <c r="H123" s="96">
        <v>63</v>
      </c>
      <c r="I123" s="96">
        <v>47</v>
      </c>
      <c r="J123" s="84">
        <f t="shared" si="6"/>
        <v>-3</v>
      </c>
      <c r="K123" s="85">
        <f t="shared" si="7"/>
        <v>-16</v>
      </c>
      <c r="L123" s="97">
        <f t="shared" si="8"/>
        <v>94</v>
      </c>
      <c r="M123" s="98">
        <f t="shared" si="9"/>
        <v>74.60317460317461</v>
      </c>
      <c r="N123" s="94" t="str">
        <f t="shared" si="10"/>
        <v>지방</v>
      </c>
      <c r="O123" s="108" t="str">
        <f t="shared" si="11"/>
        <v>사립지방</v>
      </c>
    </row>
    <row r="124" spans="1:15" ht="13.5">
      <c r="A124" s="91">
        <v>113</v>
      </c>
      <c r="B124" s="92" t="s">
        <v>12</v>
      </c>
      <c r="C124" s="92" t="s">
        <v>4</v>
      </c>
      <c r="D124" s="92" t="s">
        <v>17</v>
      </c>
      <c r="E124" s="93" t="s">
        <v>536</v>
      </c>
      <c r="F124" s="94"/>
      <c r="G124" s="95">
        <v>2159</v>
      </c>
      <c r="H124" s="96">
        <v>2375</v>
      </c>
      <c r="I124" s="96">
        <v>2332</v>
      </c>
      <c r="J124" s="84">
        <f t="shared" si="6"/>
        <v>173</v>
      </c>
      <c r="K124" s="85">
        <f t="shared" si="7"/>
        <v>-43</v>
      </c>
      <c r="L124" s="97">
        <f t="shared" si="8"/>
        <v>108.0129689671144</v>
      </c>
      <c r="M124" s="98">
        <f t="shared" si="9"/>
        <v>98.18947368421053</v>
      </c>
      <c r="N124" s="94" t="str">
        <f t="shared" si="10"/>
        <v>수도권</v>
      </c>
      <c r="O124" s="108" t="str">
        <f t="shared" si="11"/>
        <v>사립수도권</v>
      </c>
    </row>
    <row r="125" spans="1:15" ht="13.5">
      <c r="A125" s="91">
        <v>114</v>
      </c>
      <c r="B125" s="92" t="s">
        <v>12</v>
      </c>
      <c r="C125" s="92" t="s">
        <v>4</v>
      </c>
      <c r="D125" s="92" t="s">
        <v>20</v>
      </c>
      <c r="E125" s="93" t="s">
        <v>372</v>
      </c>
      <c r="F125" s="94"/>
      <c r="G125" s="95">
        <v>2120</v>
      </c>
      <c r="H125" s="96">
        <v>2312</v>
      </c>
      <c r="I125" s="96">
        <v>2223</v>
      </c>
      <c r="J125" s="84">
        <f t="shared" si="6"/>
        <v>103</v>
      </c>
      <c r="K125" s="85">
        <f t="shared" si="7"/>
        <v>-89</v>
      </c>
      <c r="L125" s="97">
        <f t="shared" si="8"/>
        <v>104.85849056603773</v>
      </c>
      <c r="M125" s="98">
        <f t="shared" si="9"/>
        <v>96.15051903114187</v>
      </c>
      <c r="N125" s="94" t="str">
        <f t="shared" si="10"/>
        <v>지방</v>
      </c>
      <c r="O125" s="108" t="str">
        <f t="shared" si="11"/>
        <v>사립지방</v>
      </c>
    </row>
    <row r="126" spans="1:15" ht="13.5">
      <c r="A126" s="91">
        <v>115</v>
      </c>
      <c r="B126" s="92" t="s">
        <v>12</v>
      </c>
      <c r="C126" s="92" t="s">
        <v>4</v>
      </c>
      <c r="D126" s="92" t="s">
        <v>17</v>
      </c>
      <c r="E126" s="93" t="s">
        <v>373</v>
      </c>
      <c r="F126" s="94"/>
      <c r="G126" s="95">
        <v>2320</v>
      </c>
      <c r="H126" s="96">
        <v>2533</v>
      </c>
      <c r="I126" s="96">
        <v>2486</v>
      </c>
      <c r="J126" s="84">
        <f t="shared" si="6"/>
        <v>166</v>
      </c>
      <c r="K126" s="85">
        <f t="shared" si="7"/>
        <v>-47</v>
      </c>
      <c r="L126" s="97">
        <f t="shared" si="8"/>
        <v>107.15517241379311</v>
      </c>
      <c r="M126" s="98">
        <f t="shared" si="9"/>
        <v>98.14449269640743</v>
      </c>
      <c r="N126" s="94" t="str">
        <f t="shared" si="10"/>
        <v>수도권</v>
      </c>
      <c r="O126" s="108" t="str">
        <f t="shared" si="11"/>
        <v>사립수도권</v>
      </c>
    </row>
    <row r="127" spans="1:15" ht="13.5">
      <c r="A127" s="91">
        <v>116</v>
      </c>
      <c r="B127" s="92" t="s">
        <v>12</v>
      </c>
      <c r="C127" s="92" t="s">
        <v>4</v>
      </c>
      <c r="D127" s="92" t="s">
        <v>21</v>
      </c>
      <c r="E127" s="93" t="s">
        <v>374</v>
      </c>
      <c r="F127" s="94"/>
      <c r="G127" s="95">
        <v>90</v>
      </c>
      <c r="H127" s="96">
        <v>90</v>
      </c>
      <c r="I127" s="96">
        <v>41</v>
      </c>
      <c r="J127" s="84">
        <f t="shared" si="6"/>
        <v>-49</v>
      </c>
      <c r="K127" s="85">
        <f t="shared" si="7"/>
        <v>-49</v>
      </c>
      <c r="L127" s="97">
        <f t="shared" si="8"/>
        <v>45.55555555555556</v>
      </c>
      <c r="M127" s="98">
        <f t="shared" si="9"/>
        <v>45.55555555555556</v>
      </c>
      <c r="N127" s="94" t="str">
        <f t="shared" si="10"/>
        <v>수도권</v>
      </c>
      <c r="O127" s="108" t="str">
        <f t="shared" si="11"/>
        <v>사립수도권</v>
      </c>
    </row>
    <row r="128" spans="1:15" ht="13.5">
      <c r="A128" s="91">
        <v>117</v>
      </c>
      <c r="B128" s="92" t="s">
        <v>12</v>
      </c>
      <c r="C128" s="92" t="s">
        <v>4</v>
      </c>
      <c r="D128" s="92" t="s">
        <v>21</v>
      </c>
      <c r="E128" s="93" t="s">
        <v>375</v>
      </c>
      <c r="F128" s="94"/>
      <c r="G128" s="95">
        <v>2620</v>
      </c>
      <c r="H128" s="96">
        <v>2905</v>
      </c>
      <c r="I128" s="96">
        <v>2857</v>
      </c>
      <c r="J128" s="84">
        <f t="shared" si="6"/>
        <v>237</v>
      </c>
      <c r="K128" s="85">
        <f t="shared" si="7"/>
        <v>-48</v>
      </c>
      <c r="L128" s="97">
        <f t="shared" si="8"/>
        <v>109.04580152671757</v>
      </c>
      <c r="M128" s="98">
        <f t="shared" si="9"/>
        <v>98.34767641996558</v>
      </c>
      <c r="N128" s="94" t="str">
        <f t="shared" si="10"/>
        <v>수도권</v>
      </c>
      <c r="O128" s="108" t="str">
        <f t="shared" si="11"/>
        <v>사립수도권</v>
      </c>
    </row>
    <row r="129" spans="1:15" ht="13.5">
      <c r="A129" s="91">
        <v>118</v>
      </c>
      <c r="B129" s="92" t="s">
        <v>12</v>
      </c>
      <c r="C129" s="92" t="s">
        <v>4</v>
      </c>
      <c r="D129" s="92" t="s">
        <v>17</v>
      </c>
      <c r="E129" s="93" t="s">
        <v>376</v>
      </c>
      <c r="F129" s="94"/>
      <c r="G129" s="95">
        <v>2278</v>
      </c>
      <c r="H129" s="96">
        <v>2505</v>
      </c>
      <c r="I129" s="96">
        <v>2468</v>
      </c>
      <c r="J129" s="84">
        <f t="shared" si="6"/>
        <v>190</v>
      </c>
      <c r="K129" s="85">
        <f t="shared" si="7"/>
        <v>-37</v>
      </c>
      <c r="L129" s="97">
        <f t="shared" si="8"/>
        <v>108.34064969271292</v>
      </c>
      <c r="M129" s="98">
        <f t="shared" si="9"/>
        <v>98.52295409181637</v>
      </c>
      <c r="N129" s="94" t="str">
        <f t="shared" si="10"/>
        <v>수도권</v>
      </c>
      <c r="O129" s="108" t="str">
        <f t="shared" si="11"/>
        <v>사립수도권</v>
      </c>
    </row>
    <row r="130" spans="1:15" ht="13.5">
      <c r="A130" s="91">
        <v>119</v>
      </c>
      <c r="B130" s="92" t="s">
        <v>12</v>
      </c>
      <c r="C130" s="92" t="s">
        <v>4</v>
      </c>
      <c r="D130" s="92" t="s">
        <v>8</v>
      </c>
      <c r="E130" s="93" t="s">
        <v>377</v>
      </c>
      <c r="F130" s="94"/>
      <c r="G130" s="95">
        <v>2530</v>
      </c>
      <c r="H130" s="96">
        <v>2759</v>
      </c>
      <c r="I130" s="96">
        <v>2741</v>
      </c>
      <c r="J130" s="84">
        <f t="shared" si="6"/>
        <v>211</v>
      </c>
      <c r="K130" s="85">
        <f t="shared" si="7"/>
        <v>-18</v>
      </c>
      <c r="L130" s="97">
        <f t="shared" si="8"/>
        <v>108.3399209486166</v>
      </c>
      <c r="M130" s="98">
        <f t="shared" si="9"/>
        <v>99.34758970641536</v>
      </c>
      <c r="N130" s="94" t="str">
        <f t="shared" si="10"/>
        <v>지방</v>
      </c>
      <c r="O130" s="108" t="str">
        <f t="shared" si="11"/>
        <v>사립지방</v>
      </c>
    </row>
    <row r="131" spans="1:15" ht="13.5">
      <c r="A131" s="91">
        <v>120</v>
      </c>
      <c r="B131" s="92" t="s">
        <v>12</v>
      </c>
      <c r="C131" s="92" t="s">
        <v>4</v>
      </c>
      <c r="D131" s="92" t="s">
        <v>17</v>
      </c>
      <c r="E131" s="93" t="s">
        <v>378</v>
      </c>
      <c r="F131" s="94"/>
      <c r="G131" s="95">
        <v>2711</v>
      </c>
      <c r="H131" s="96">
        <v>2962</v>
      </c>
      <c r="I131" s="96">
        <v>2915</v>
      </c>
      <c r="J131" s="84">
        <f t="shared" si="6"/>
        <v>204</v>
      </c>
      <c r="K131" s="85">
        <f t="shared" si="7"/>
        <v>-47</v>
      </c>
      <c r="L131" s="97">
        <f t="shared" si="8"/>
        <v>107.52489856141645</v>
      </c>
      <c r="M131" s="98">
        <f t="shared" si="9"/>
        <v>98.41323430114788</v>
      </c>
      <c r="N131" s="94" t="str">
        <f t="shared" si="10"/>
        <v>수도권</v>
      </c>
      <c r="O131" s="108" t="str">
        <f t="shared" si="11"/>
        <v>사립수도권</v>
      </c>
    </row>
    <row r="132" spans="1:15" ht="13.5">
      <c r="A132" s="91">
        <v>121</v>
      </c>
      <c r="B132" s="92" t="s">
        <v>12</v>
      </c>
      <c r="C132" s="92" t="s">
        <v>4</v>
      </c>
      <c r="D132" s="92" t="s">
        <v>17</v>
      </c>
      <c r="E132" s="93" t="s">
        <v>462</v>
      </c>
      <c r="F132" s="94"/>
      <c r="G132" s="95">
        <v>50</v>
      </c>
      <c r="H132" s="96">
        <v>77</v>
      </c>
      <c r="I132" s="96">
        <v>76</v>
      </c>
      <c r="J132" s="84">
        <f aca="true" t="shared" si="12" ref="J132:J195">I132-G132</f>
        <v>26</v>
      </c>
      <c r="K132" s="85">
        <f aca="true" t="shared" si="13" ref="K132:K195">I132-H132</f>
        <v>-1</v>
      </c>
      <c r="L132" s="97">
        <f aca="true" t="shared" si="14" ref="L132:L195">I132/G132*100</f>
        <v>152</v>
      </c>
      <c r="M132" s="98">
        <f aca="true" t="shared" si="15" ref="M132:M195">I132/H132*100</f>
        <v>98.7012987012987</v>
      </c>
      <c r="N132" s="94" t="str">
        <f aca="true" t="shared" si="16" ref="N132:N195">IF(OR(D132="서울",D132="경기",D132="인천"),"수도권","지방")</f>
        <v>수도권</v>
      </c>
      <c r="O132" s="108" t="str">
        <f aca="true" t="shared" si="17" ref="O132:O195">CONCATENATE(B132,N132)</f>
        <v>사립수도권</v>
      </c>
    </row>
    <row r="133" spans="1:15" ht="13.5">
      <c r="A133" s="91">
        <v>122</v>
      </c>
      <c r="B133" s="92" t="s">
        <v>12</v>
      </c>
      <c r="C133" s="92" t="s">
        <v>4</v>
      </c>
      <c r="D133" s="92" t="s">
        <v>16</v>
      </c>
      <c r="E133" s="93" t="s">
        <v>379</v>
      </c>
      <c r="F133" s="94"/>
      <c r="G133" s="95">
        <v>2450</v>
      </c>
      <c r="H133" s="96">
        <v>2751</v>
      </c>
      <c r="I133" s="96">
        <v>2668</v>
      </c>
      <c r="J133" s="84">
        <f t="shared" si="12"/>
        <v>218</v>
      </c>
      <c r="K133" s="85">
        <f t="shared" si="13"/>
        <v>-83</v>
      </c>
      <c r="L133" s="97">
        <f t="shared" si="14"/>
        <v>108.89795918367346</v>
      </c>
      <c r="M133" s="98">
        <f t="shared" si="15"/>
        <v>96.98291530352598</v>
      </c>
      <c r="N133" s="94" t="str">
        <f t="shared" si="16"/>
        <v>지방</v>
      </c>
      <c r="O133" s="108" t="str">
        <f t="shared" si="17"/>
        <v>사립지방</v>
      </c>
    </row>
    <row r="134" spans="1:15" ht="13.5">
      <c r="A134" s="91">
        <v>123</v>
      </c>
      <c r="B134" s="92" t="s">
        <v>12</v>
      </c>
      <c r="C134" s="92" t="s">
        <v>4</v>
      </c>
      <c r="D134" s="92" t="s">
        <v>21</v>
      </c>
      <c r="E134" s="93" t="s">
        <v>537</v>
      </c>
      <c r="F134" s="94"/>
      <c r="G134" s="95">
        <v>220</v>
      </c>
      <c r="H134" s="96">
        <v>260</v>
      </c>
      <c r="I134" s="96">
        <v>247</v>
      </c>
      <c r="J134" s="84">
        <f t="shared" si="12"/>
        <v>27</v>
      </c>
      <c r="K134" s="85">
        <f t="shared" si="13"/>
        <v>-13</v>
      </c>
      <c r="L134" s="97">
        <f t="shared" si="14"/>
        <v>112.27272727272728</v>
      </c>
      <c r="M134" s="98">
        <f t="shared" si="15"/>
        <v>95</v>
      </c>
      <c r="N134" s="94" t="str">
        <f t="shared" si="16"/>
        <v>수도권</v>
      </c>
      <c r="O134" s="108" t="str">
        <f t="shared" si="17"/>
        <v>사립수도권</v>
      </c>
    </row>
    <row r="135" spans="1:15" ht="13.5">
      <c r="A135" s="91">
        <v>124</v>
      </c>
      <c r="B135" s="92" t="s">
        <v>12</v>
      </c>
      <c r="C135" s="92" t="s">
        <v>4</v>
      </c>
      <c r="D135" s="92" t="s">
        <v>11</v>
      </c>
      <c r="E135" s="93" t="s">
        <v>445</v>
      </c>
      <c r="F135" s="94"/>
      <c r="G135" s="95">
        <v>515</v>
      </c>
      <c r="H135" s="96">
        <v>680</v>
      </c>
      <c r="I135" s="96">
        <v>160</v>
      </c>
      <c r="J135" s="84">
        <f t="shared" si="12"/>
        <v>-355</v>
      </c>
      <c r="K135" s="85">
        <f t="shared" si="13"/>
        <v>-520</v>
      </c>
      <c r="L135" s="97">
        <f t="shared" si="14"/>
        <v>31.06796116504854</v>
      </c>
      <c r="M135" s="98">
        <f t="shared" si="15"/>
        <v>23.52941176470588</v>
      </c>
      <c r="N135" s="94" t="str">
        <f t="shared" si="16"/>
        <v>지방</v>
      </c>
      <c r="O135" s="108" t="str">
        <f t="shared" si="17"/>
        <v>사립지방</v>
      </c>
    </row>
    <row r="136" spans="1:15" ht="13.5">
      <c r="A136" s="91">
        <v>125</v>
      </c>
      <c r="B136" s="92" t="s">
        <v>12</v>
      </c>
      <c r="C136" s="92" t="s">
        <v>4</v>
      </c>
      <c r="D136" s="92" t="s">
        <v>21</v>
      </c>
      <c r="E136" s="93" t="s">
        <v>381</v>
      </c>
      <c r="F136" s="94"/>
      <c r="G136" s="95">
        <v>2007</v>
      </c>
      <c r="H136" s="96">
        <v>2216</v>
      </c>
      <c r="I136" s="96">
        <v>2111</v>
      </c>
      <c r="J136" s="84">
        <f t="shared" si="12"/>
        <v>104</v>
      </c>
      <c r="K136" s="85">
        <f t="shared" si="13"/>
        <v>-105</v>
      </c>
      <c r="L136" s="97">
        <f t="shared" si="14"/>
        <v>105.1818634778276</v>
      </c>
      <c r="M136" s="98">
        <f t="shared" si="15"/>
        <v>95.26173285198556</v>
      </c>
      <c r="N136" s="94" t="str">
        <f t="shared" si="16"/>
        <v>수도권</v>
      </c>
      <c r="O136" s="108" t="str">
        <f t="shared" si="17"/>
        <v>사립수도권</v>
      </c>
    </row>
    <row r="137" spans="1:15" ht="13.5">
      <c r="A137" s="91">
        <v>126</v>
      </c>
      <c r="B137" s="92" t="s">
        <v>12</v>
      </c>
      <c r="C137" s="92" t="s">
        <v>4</v>
      </c>
      <c r="D137" s="92" t="s">
        <v>21</v>
      </c>
      <c r="E137" s="93" t="s">
        <v>382</v>
      </c>
      <c r="F137" s="94"/>
      <c r="G137" s="95">
        <v>1257</v>
      </c>
      <c r="H137" s="96">
        <v>1341</v>
      </c>
      <c r="I137" s="96">
        <v>1323</v>
      </c>
      <c r="J137" s="84">
        <f t="shared" si="12"/>
        <v>66</v>
      </c>
      <c r="K137" s="85">
        <f t="shared" si="13"/>
        <v>-18</v>
      </c>
      <c r="L137" s="97">
        <f t="shared" si="14"/>
        <v>105.25059665871122</v>
      </c>
      <c r="M137" s="98">
        <f t="shared" si="15"/>
        <v>98.65771812080537</v>
      </c>
      <c r="N137" s="94" t="str">
        <f t="shared" si="16"/>
        <v>수도권</v>
      </c>
      <c r="O137" s="108" t="str">
        <f t="shared" si="17"/>
        <v>사립수도권</v>
      </c>
    </row>
    <row r="138" spans="1:15" ht="13.5">
      <c r="A138" s="91">
        <v>127</v>
      </c>
      <c r="B138" s="92" t="s">
        <v>12</v>
      </c>
      <c r="C138" s="92" t="s">
        <v>4</v>
      </c>
      <c r="D138" s="92" t="s">
        <v>538</v>
      </c>
      <c r="E138" s="93" t="s">
        <v>539</v>
      </c>
      <c r="F138" s="94" t="s">
        <v>538</v>
      </c>
      <c r="G138" s="95">
        <v>1529</v>
      </c>
      <c r="H138" s="96">
        <v>1688</v>
      </c>
      <c r="I138" s="96">
        <v>1652</v>
      </c>
      <c r="J138" s="84">
        <f t="shared" si="12"/>
        <v>123</v>
      </c>
      <c r="K138" s="85">
        <f t="shared" si="13"/>
        <v>-36</v>
      </c>
      <c r="L138" s="97">
        <f t="shared" si="14"/>
        <v>108.0444735120994</v>
      </c>
      <c r="M138" s="98">
        <f t="shared" si="15"/>
        <v>97.86729857819904</v>
      </c>
      <c r="N138" s="94" t="str">
        <f t="shared" si="16"/>
        <v>지방</v>
      </c>
      <c r="O138" s="108" t="str">
        <f t="shared" si="17"/>
        <v>사립지방</v>
      </c>
    </row>
    <row r="139" spans="1:15" ht="13.5">
      <c r="A139" s="91">
        <v>127</v>
      </c>
      <c r="B139" s="92" t="s">
        <v>12</v>
      </c>
      <c r="C139" s="92" t="s">
        <v>4</v>
      </c>
      <c r="D139" s="92" t="s">
        <v>17</v>
      </c>
      <c r="E139" s="93" t="s">
        <v>539</v>
      </c>
      <c r="F139" s="94" t="s">
        <v>522</v>
      </c>
      <c r="G139" s="95">
        <v>3728</v>
      </c>
      <c r="H139" s="96">
        <v>4198</v>
      </c>
      <c r="I139" s="96">
        <v>4086</v>
      </c>
      <c r="J139" s="84">
        <f t="shared" si="12"/>
        <v>358</v>
      </c>
      <c r="K139" s="85">
        <f t="shared" si="13"/>
        <v>-112</v>
      </c>
      <c r="L139" s="97">
        <f t="shared" si="14"/>
        <v>109.60300429184548</v>
      </c>
      <c r="M139" s="98">
        <f t="shared" si="15"/>
        <v>97.3320628870891</v>
      </c>
      <c r="N139" s="94" t="str">
        <f t="shared" si="16"/>
        <v>수도권</v>
      </c>
      <c r="O139" s="108" t="str">
        <f t="shared" si="17"/>
        <v>사립수도권</v>
      </c>
    </row>
    <row r="140" spans="1:15" ht="13.5">
      <c r="A140" s="91">
        <v>128</v>
      </c>
      <c r="B140" s="92" t="s">
        <v>12</v>
      </c>
      <c r="C140" s="92" t="s">
        <v>4</v>
      </c>
      <c r="D140" s="92" t="s">
        <v>11</v>
      </c>
      <c r="E140" s="93" t="s">
        <v>384</v>
      </c>
      <c r="F140" s="94"/>
      <c r="G140" s="95">
        <v>5118</v>
      </c>
      <c r="H140" s="96">
        <v>5632</v>
      </c>
      <c r="I140" s="96">
        <v>5457</v>
      </c>
      <c r="J140" s="84">
        <f t="shared" si="12"/>
        <v>339</v>
      </c>
      <c r="K140" s="85">
        <f t="shared" si="13"/>
        <v>-175</v>
      </c>
      <c r="L140" s="97">
        <f t="shared" si="14"/>
        <v>106.62368112543963</v>
      </c>
      <c r="M140" s="98">
        <f t="shared" si="15"/>
        <v>96.89275568181817</v>
      </c>
      <c r="N140" s="94" t="str">
        <f t="shared" si="16"/>
        <v>지방</v>
      </c>
      <c r="O140" s="108" t="str">
        <f t="shared" si="17"/>
        <v>사립지방</v>
      </c>
    </row>
    <row r="141" spans="1:15" ht="13.5">
      <c r="A141" s="91">
        <v>129</v>
      </c>
      <c r="B141" s="92" t="s">
        <v>12</v>
      </c>
      <c r="C141" s="92" t="s">
        <v>4</v>
      </c>
      <c r="D141" s="92" t="s">
        <v>11</v>
      </c>
      <c r="E141" s="93" t="s">
        <v>385</v>
      </c>
      <c r="F141" s="94"/>
      <c r="G141" s="95">
        <v>140</v>
      </c>
      <c r="H141" s="96">
        <v>147</v>
      </c>
      <c r="I141" s="96">
        <v>140</v>
      </c>
      <c r="J141" s="84">
        <f t="shared" si="12"/>
        <v>0</v>
      </c>
      <c r="K141" s="85">
        <f t="shared" si="13"/>
        <v>-7</v>
      </c>
      <c r="L141" s="97">
        <f t="shared" si="14"/>
        <v>100</v>
      </c>
      <c r="M141" s="98">
        <f t="shared" si="15"/>
        <v>95.23809523809523</v>
      </c>
      <c r="N141" s="94" t="str">
        <f t="shared" si="16"/>
        <v>지방</v>
      </c>
      <c r="O141" s="108" t="str">
        <f t="shared" si="17"/>
        <v>사립지방</v>
      </c>
    </row>
    <row r="142" spans="1:15" ht="13.5">
      <c r="A142" s="91">
        <v>130</v>
      </c>
      <c r="B142" s="92" t="s">
        <v>12</v>
      </c>
      <c r="C142" s="92" t="s">
        <v>4</v>
      </c>
      <c r="D142" s="92" t="s">
        <v>20</v>
      </c>
      <c r="E142" s="93" t="s">
        <v>386</v>
      </c>
      <c r="F142" s="94"/>
      <c r="G142" s="95">
        <v>1080</v>
      </c>
      <c r="H142" s="96">
        <v>1432</v>
      </c>
      <c r="I142" s="96">
        <v>863</v>
      </c>
      <c r="J142" s="84">
        <f t="shared" si="12"/>
        <v>-217</v>
      </c>
      <c r="K142" s="85">
        <f t="shared" si="13"/>
        <v>-569</v>
      </c>
      <c r="L142" s="97">
        <f t="shared" si="14"/>
        <v>79.9074074074074</v>
      </c>
      <c r="M142" s="98">
        <f t="shared" si="15"/>
        <v>60.26536312849162</v>
      </c>
      <c r="N142" s="94" t="str">
        <f t="shared" si="16"/>
        <v>지방</v>
      </c>
      <c r="O142" s="108" t="str">
        <f t="shared" si="17"/>
        <v>사립지방</v>
      </c>
    </row>
    <row r="143" spans="1:15" ht="13.5">
      <c r="A143" s="91">
        <v>131</v>
      </c>
      <c r="B143" s="92" t="s">
        <v>12</v>
      </c>
      <c r="C143" s="92" t="s">
        <v>13</v>
      </c>
      <c r="D143" s="92" t="s">
        <v>7</v>
      </c>
      <c r="E143" s="93" t="s">
        <v>387</v>
      </c>
      <c r="F143" s="94"/>
      <c r="G143" s="95">
        <v>1700</v>
      </c>
      <c r="H143" s="96">
        <v>1864</v>
      </c>
      <c r="I143" s="96">
        <v>1667</v>
      </c>
      <c r="J143" s="84">
        <f t="shared" si="12"/>
        <v>-33</v>
      </c>
      <c r="K143" s="85">
        <f t="shared" si="13"/>
        <v>-197</v>
      </c>
      <c r="L143" s="97">
        <f t="shared" si="14"/>
        <v>98.05882352941177</v>
      </c>
      <c r="M143" s="98">
        <f t="shared" si="15"/>
        <v>89.431330472103</v>
      </c>
      <c r="N143" s="94" t="str">
        <f t="shared" si="16"/>
        <v>지방</v>
      </c>
      <c r="O143" s="108" t="str">
        <f t="shared" si="17"/>
        <v>사립지방</v>
      </c>
    </row>
    <row r="144" spans="1:15" ht="13.5">
      <c r="A144" s="91">
        <v>132</v>
      </c>
      <c r="B144" s="92" t="s">
        <v>12</v>
      </c>
      <c r="C144" s="92" t="s">
        <v>4</v>
      </c>
      <c r="D144" s="92" t="s">
        <v>15</v>
      </c>
      <c r="E144" s="93" t="s">
        <v>463</v>
      </c>
      <c r="F144" s="94"/>
      <c r="G144" s="95">
        <v>50</v>
      </c>
      <c r="H144" s="96">
        <v>50</v>
      </c>
      <c r="I144" s="96">
        <v>3</v>
      </c>
      <c r="J144" s="84">
        <f t="shared" si="12"/>
        <v>-47</v>
      </c>
      <c r="K144" s="85">
        <f t="shared" si="13"/>
        <v>-47</v>
      </c>
      <c r="L144" s="97">
        <f t="shared" si="14"/>
        <v>6</v>
      </c>
      <c r="M144" s="98">
        <f t="shared" si="15"/>
        <v>6</v>
      </c>
      <c r="N144" s="94" t="str">
        <f t="shared" si="16"/>
        <v>지방</v>
      </c>
      <c r="O144" s="108" t="str">
        <f t="shared" si="17"/>
        <v>사립지방</v>
      </c>
    </row>
    <row r="145" spans="1:15" ht="13.5">
      <c r="A145" s="91">
        <v>133</v>
      </c>
      <c r="B145" s="92" t="s">
        <v>12</v>
      </c>
      <c r="C145" s="92" t="s">
        <v>4</v>
      </c>
      <c r="D145" s="92" t="s">
        <v>10</v>
      </c>
      <c r="E145" s="93" t="s">
        <v>498</v>
      </c>
      <c r="F145" s="94"/>
      <c r="G145" s="95">
        <v>140</v>
      </c>
      <c r="H145" s="96">
        <v>171</v>
      </c>
      <c r="I145" s="96">
        <v>138</v>
      </c>
      <c r="J145" s="84">
        <f t="shared" si="12"/>
        <v>-2</v>
      </c>
      <c r="K145" s="85">
        <f t="shared" si="13"/>
        <v>-33</v>
      </c>
      <c r="L145" s="97">
        <f t="shared" si="14"/>
        <v>98.57142857142858</v>
      </c>
      <c r="M145" s="98">
        <f t="shared" si="15"/>
        <v>80.7017543859649</v>
      </c>
      <c r="N145" s="94" t="str">
        <f t="shared" si="16"/>
        <v>지방</v>
      </c>
      <c r="O145" s="108" t="str">
        <f t="shared" si="17"/>
        <v>사립지방</v>
      </c>
    </row>
    <row r="146" spans="1:15" ht="13.5">
      <c r="A146" s="91">
        <v>134</v>
      </c>
      <c r="B146" s="92" t="s">
        <v>12</v>
      </c>
      <c r="C146" s="92" t="s">
        <v>4</v>
      </c>
      <c r="D146" s="92" t="s">
        <v>10</v>
      </c>
      <c r="E146" s="93" t="s">
        <v>464</v>
      </c>
      <c r="F146" s="94"/>
      <c r="G146" s="95">
        <v>270</v>
      </c>
      <c r="H146" s="96">
        <v>360</v>
      </c>
      <c r="I146" s="96">
        <v>240</v>
      </c>
      <c r="J146" s="84">
        <f t="shared" si="12"/>
        <v>-30</v>
      </c>
      <c r="K146" s="85">
        <f t="shared" si="13"/>
        <v>-120</v>
      </c>
      <c r="L146" s="97">
        <f t="shared" si="14"/>
        <v>88.88888888888889</v>
      </c>
      <c r="M146" s="98">
        <f t="shared" si="15"/>
        <v>66.66666666666666</v>
      </c>
      <c r="N146" s="94" t="str">
        <f t="shared" si="16"/>
        <v>지방</v>
      </c>
      <c r="O146" s="108" t="str">
        <f t="shared" si="17"/>
        <v>사립지방</v>
      </c>
    </row>
    <row r="147" spans="1:15" ht="13.5">
      <c r="A147" s="91">
        <v>135</v>
      </c>
      <c r="B147" s="92" t="s">
        <v>12</v>
      </c>
      <c r="C147" s="92" t="s">
        <v>4</v>
      </c>
      <c r="D147" s="92" t="s">
        <v>21</v>
      </c>
      <c r="E147" s="93" t="s">
        <v>388</v>
      </c>
      <c r="F147" s="94"/>
      <c r="G147" s="95">
        <v>1470</v>
      </c>
      <c r="H147" s="96">
        <v>1614</v>
      </c>
      <c r="I147" s="96">
        <v>1570</v>
      </c>
      <c r="J147" s="84">
        <f t="shared" si="12"/>
        <v>100</v>
      </c>
      <c r="K147" s="85">
        <f t="shared" si="13"/>
        <v>-44</v>
      </c>
      <c r="L147" s="97">
        <f t="shared" si="14"/>
        <v>106.80272108843538</v>
      </c>
      <c r="M147" s="98">
        <f t="shared" si="15"/>
        <v>97.27385377942998</v>
      </c>
      <c r="N147" s="94" t="str">
        <f t="shared" si="16"/>
        <v>수도권</v>
      </c>
      <c r="O147" s="108" t="str">
        <f t="shared" si="17"/>
        <v>사립수도권</v>
      </c>
    </row>
    <row r="148" spans="1:15" ht="13.5">
      <c r="A148" s="91">
        <v>136</v>
      </c>
      <c r="B148" s="92" t="s">
        <v>12</v>
      </c>
      <c r="C148" s="92" t="s">
        <v>4</v>
      </c>
      <c r="D148" s="92" t="s">
        <v>10</v>
      </c>
      <c r="E148" s="93" t="s">
        <v>389</v>
      </c>
      <c r="F148" s="94"/>
      <c r="G148" s="95">
        <v>1950</v>
      </c>
      <c r="H148" s="96">
        <v>2149</v>
      </c>
      <c r="I148" s="96">
        <v>1895</v>
      </c>
      <c r="J148" s="84">
        <f t="shared" si="12"/>
        <v>-55</v>
      </c>
      <c r="K148" s="85">
        <f t="shared" si="13"/>
        <v>-254</v>
      </c>
      <c r="L148" s="97">
        <f t="shared" si="14"/>
        <v>97.17948717948718</v>
      </c>
      <c r="M148" s="98">
        <f t="shared" si="15"/>
        <v>88.18054909260121</v>
      </c>
      <c r="N148" s="94" t="str">
        <f t="shared" si="16"/>
        <v>지방</v>
      </c>
      <c r="O148" s="108" t="str">
        <f t="shared" si="17"/>
        <v>사립지방</v>
      </c>
    </row>
    <row r="149" spans="1:15" ht="13.5">
      <c r="A149" s="91">
        <v>137</v>
      </c>
      <c r="B149" s="92" t="s">
        <v>12</v>
      </c>
      <c r="C149" s="92" t="s">
        <v>13</v>
      </c>
      <c r="D149" s="92" t="s">
        <v>14</v>
      </c>
      <c r="E149" s="93" t="s">
        <v>390</v>
      </c>
      <c r="F149" s="94"/>
      <c r="G149" s="95">
        <v>1552</v>
      </c>
      <c r="H149" s="96">
        <v>1740</v>
      </c>
      <c r="I149" s="96">
        <v>1731</v>
      </c>
      <c r="J149" s="84">
        <f t="shared" si="12"/>
        <v>179</v>
      </c>
      <c r="K149" s="85">
        <f t="shared" si="13"/>
        <v>-9</v>
      </c>
      <c r="L149" s="97">
        <f t="shared" si="14"/>
        <v>111.53350515463917</v>
      </c>
      <c r="M149" s="98">
        <f t="shared" si="15"/>
        <v>99.48275862068967</v>
      </c>
      <c r="N149" s="94" t="str">
        <f t="shared" si="16"/>
        <v>지방</v>
      </c>
      <c r="O149" s="108" t="str">
        <f t="shared" si="17"/>
        <v>사립지방</v>
      </c>
    </row>
    <row r="150" spans="1:15" ht="13.5">
      <c r="A150" s="91">
        <v>138</v>
      </c>
      <c r="B150" s="92" t="s">
        <v>12</v>
      </c>
      <c r="C150" s="92" t="s">
        <v>4</v>
      </c>
      <c r="D150" s="92" t="s">
        <v>22</v>
      </c>
      <c r="E150" s="93" t="s">
        <v>391</v>
      </c>
      <c r="F150" s="94"/>
      <c r="G150" s="95">
        <v>3000</v>
      </c>
      <c r="H150" s="96">
        <v>3255</v>
      </c>
      <c r="I150" s="96">
        <v>3217</v>
      </c>
      <c r="J150" s="84">
        <f t="shared" si="12"/>
        <v>217</v>
      </c>
      <c r="K150" s="85">
        <f t="shared" si="13"/>
        <v>-38</v>
      </c>
      <c r="L150" s="97">
        <f t="shared" si="14"/>
        <v>107.23333333333333</v>
      </c>
      <c r="M150" s="98">
        <f t="shared" si="15"/>
        <v>98.83256528417819</v>
      </c>
      <c r="N150" s="94" t="str">
        <f t="shared" si="16"/>
        <v>지방</v>
      </c>
      <c r="O150" s="108" t="str">
        <f t="shared" si="17"/>
        <v>사립지방</v>
      </c>
    </row>
    <row r="151" spans="1:15" ht="13.5">
      <c r="A151" s="91">
        <v>139</v>
      </c>
      <c r="B151" s="92" t="s">
        <v>12</v>
      </c>
      <c r="C151" s="92" t="s">
        <v>4</v>
      </c>
      <c r="D151" s="92" t="s">
        <v>10</v>
      </c>
      <c r="E151" s="93" t="s">
        <v>392</v>
      </c>
      <c r="F151" s="94"/>
      <c r="G151" s="95">
        <v>4210</v>
      </c>
      <c r="H151" s="96">
        <v>4607</v>
      </c>
      <c r="I151" s="96">
        <v>4536</v>
      </c>
      <c r="J151" s="84">
        <f t="shared" si="12"/>
        <v>326</v>
      </c>
      <c r="K151" s="85">
        <f t="shared" si="13"/>
        <v>-71</v>
      </c>
      <c r="L151" s="97">
        <f t="shared" si="14"/>
        <v>107.74346793349167</v>
      </c>
      <c r="M151" s="98">
        <f t="shared" si="15"/>
        <v>98.4588669416106</v>
      </c>
      <c r="N151" s="94" t="str">
        <f t="shared" si="16"/>
        <v>지방</v>
      </c>
      <c r="O151" s="108" t="str">
        <f t="shared" si="17"/>
        <v>사립지방</v>
      </c>
    </row>
    <row r="152" spans="1:15" ht="13.5">
      <c r="A152" s="91">
        <v>140</v>
      </c>
      <c r="B152" s="92" t="s">
        <v>12</v>
      </c>
      <c r="C152" s="92" t="s">
        <v>4</v>
      </c>
      <c r="D152" s="92" t="s">
        <v>11</v>
      </c>
      <c r="E152" s="93" t="s">
        <v>393</v>
      </c>
      <c r="F152" s="94"/>
      <c r="G152" s="95">
        <v>890</v>
      </c>
      <c r="H152" s="96">
        <v>1057</v>
      </c>
      <c r="I152" s="96">
        <v>893</v>
      </c>
      <c r="J152" s="84">
        <f t="shared" si="12"/>
        <v>3</v>
      </c>
      <c r="K152" s="85">
        <f t="shared" si="13"/>
        <v>-164</v>
      </c>
      <c r="L152" s="97">
        <f t="shared" si="14"/>
        <v>100.3370786516854</v>
      </c>
      <c r="M152" s="98">
        <f t="shared" si="15"/>
        <v>84.48438978240303</v>
      </c>
      <c r="N152" s="94" t="str">
        <f t="shared" si="16"/>
        <v>지방</v>
      </c>
      <c r="O152" s="108" t="str">
        <f t="shared" si="17"/>
        <v>사립지방</v>
      </c>
    </row>
    <row r="153" spans="1:15" ht="13.5">
      <c r="A153" s="91">
        <v>141</v>
      </c>
      <c r="B153" s="92" t="s">
        <v>12</v>
      </c>
      <c r="C153" s="92" t="s">
        <v>4</v>
      </c>
      <c r="D153" s="92" t="s">
        <v>14</v>
      </c>
      <c r="E153" s="93" t="s">
        <v>394</v>
      </c>
      <c r="F153" s="94"/>
      <c r="G153" s="95">
        <v>187</v>
      </c>
      <c r="H153" s="96">
        <v>200</v>
      </c>
      <c r="I153" s="96">
        <v>197</v>
      </c>
      <c r="J153" s="84">
        <f t="shared" si="12"/>
        <v>10</v>
      </c>
      <c r="K153" s="85">
        <f t="shared" si="13"/>
        <v>-3</v>
      </c>
      <c r="L153" s="97">
        <f t="shared" si="14"/>
        <v>105.3475935828877</v>
      </c>
      <c r="M153" s="98">
        <f t="shared" si="15"/>
        <v>98.5</v>
      </c>
      <c r="N153" s="94" t="str">
        <f t="shared" si="16"/>
        <v>지방</v>
      </c>
      <c r="O153" s="108" t="str">
        <f t="shared" si="17"/>
        <v>사립지방</v>
      </c>
    </row>
    <row r="154" spans="1:15" ht="13.5">
      <c r="A154" s="91">
        <v>142</v>
      </c>
      <c r="B154" s="92" t="s">
        <v>12</v>
      </c>
      <c r="C154" s="92" t="s">
        <v>4</v>
      </c>
      <c r="D154" s="92" t="s">
        <v>17</v>
      </c>
      <c r="E154" s="93" t="s">
        <v>540</v>
      </c>
      <c r="F154" s="94"/>
      <c r="G154" s="95">
        <v>3353</v>
      </c>
      <c r="H154" s="96">
        <v>3569</v>
      </c>
      <c r="I154" s="96">
        <v>3488</v>
      </c>
      <c r="J154" s="84">
        <f t="shared" si="12"/>
        <v>135</v>
      </c>
      <c r="K154" s="85">
        <f t="shared" si="13"/>
        <v>-81</v>
      </c>
      <c r="L154" s="97">
        <f t="shared" si="14"/>
        <v>104.0262451535938</v>
      </c>
      <c r="M154" s="98">
        <f t="shared" si="15"/>
        <v>97.73045671056319</v>
      </c>
      <c r="N154" s="94" t="str">
        <f t="shared" si="16"/>
        <v>수도권</v>
      </c>
      <c r="O154" s="108" t="str">
        <f t="shared" si="17"/>
        <v>사립수도권</v>
      </c>
    </row>
    <row r="155" spans="1:15" ht="13.5">
      <c r="A155" s="91">
        <v>143</v>
      </c>
      <c r="B155" s="92" t="s">
        <v>12</v>
      </c>
      <c r="C155" s="92" t="s">
        <v>4</v>
      </c>
      <c r="D155" s="92" t="s">
        <v>7</v>
      </c>
      <c r="E155" s="93" t="s">
        <v>396</v>
      </c>
      <c r="F155" s="94"/>
      <c r="G155" s="95">
        <v>2390</v>
      </c>
      <c r="H155" s="96">
        <v>2570</v>
      </c>
      <c r="I155" s="96">
        <v>2414</v>
      </c>
      <c r="J155" s="84">
        <f t="shared" si="12"/>
        <v>24</v>
      </c>
      <c r="K155" s="85">
        <f t="shared" si="13"/>
        <v>-156</v>
      </c>
      <c r="L155" s="97">
        <f t="shared" si="14"/>
        <v>101.0041841004184</v>
      </c>
      <c r="M155" s="98">
        <f t="shared" si="15"/>
        <v>93.92996108949416</v>
      </c>
      <c r="N155" s="94" t="str">
        <f t="shared" si="16"/>
        <v>지방</v>
      </c>
      <c r="O155" s="108" t="str">
        <f t="shared" si="17"/>
        <v>사립지방</v>
      </c>
    </row>
    <row r="156" spans="1:15" ht="13.5">
      <c r="A156" s="91">
        <v>144</v>
      </c>
      <c r="B156" s="92" t="s">
        <v>12</v>
      </c>
      <c r="C156" s="92" t="s">
        <v>4</v>
      </c>
      <c r="D156" s="92" t="s">
        <v>18</v>
      </c>
      <c r="E156" s="93" t="s">
        <v>397</v>
      </c>
      <c r="F156" s="94"/>
      <c r="G156" s="95">
        <v>100</v>
      </c>
      <c r="H156" s="96">
        <v>112</v>
      </c>
      <c r="I156" s="96">
        <v>83</v>
      </c>
      <c r="J156" s="84">
        <f t="shared" si="12"/>
        <v>-17</v>
      </c>
      <c r="K156" s="85">
        <f t="shared" si="13"/>
        <v>-29</v>
      </c>
      <c r="L156" s="97">
        <f t="shared" si="14"/>
        <v>83</v>
      </c>
      <c r="M156" s="98">
        <f t="shared" si="15"/>
        <v>74.10714285714286</v>
      </c>
      <c r="N156" s="94" t="str">
        <f t="shared" si="16"/>
        <v>수도권</v>
      </c>
      <c r="O156" s="108" t="str">
        <f t="shared" si="17"/>
        <v>사립수도권</v>
      </c>
    </row>
    <row r="157" spans="1:15" ht="13.5">
      <c r="A157" s="91">
        <v>145</v>
      </c>
      <c r="B157" s="92" t="s">
        <v>12</v>
      </c>
      <c r="C157" s="92" t="s">
        <v>4</v>
      </c>
      <c r="D157" s="92" t="s">
        <v>18</v>
      </c>
      <c r="E157" s="93" t="s">
        <v>398</v>
      </c>
      <c r="F157" s="94"/>
      <c r="G157" s="95">
        <v>3791</v>
      </c>
      <c r="H157" s="96">
        <v>4172</v>
      </c>
      <c r="I157" s="96">
        <v>4132</v>
      </c>
      <c r="J157" s="84">
        <f t="shared" si="12"/>
        <v>341</v>
      </c>
      <c r="K157" s="85">
        <f t="shared" si="13"/>
        <v>-40</v>
      </c>
      <c r="L157" s="97">
        <f t="shared" si="14"/>
        <v>108.99498812978106</v>
      </c>
      <c r="M157" s="98">
        <f t="shared" si="15"/>
        <v>99.04122722914668</v>
      </c>
      <c r="N157" s="94" t="str">
        <f t="shared" si="16"/>
        <v>수도권</v>
      </c>
      <c r="O157" s="108" t="str">
        <f t="shared" si="17"/>
        <v>사립수도권</v>
      </c>
    </row>
    <row r="158" spans="1:15" ht="13.5">
      <c r="A158" s="91">
        <v>146</v>
      </c>
      <c r="B158" s="92" t="s">
        <v>12</v>
      </c>
      <c r="C158" s="92" t="s">
        <v>4</v>
      </c>
      <c r="D158" s="92" t="s">
        <v>17</v>
      </c>
      <c r="E158" s="93" t="s">
        <v>399</v>
      </c>
      <c r="F158" s="94"/>
      <c r="G158" s="95">
        <v>150</v>
      </c>
      <c r="H158" s="96">
        <v>170</v>
      </c>
      <c r="I158" s="96">
        <v>158</v>
      </c>
      <c r="J158" s="84">
        <f t="shared" si="12"/>
        <v>8</v>
      </c>
      <c r="K158" s="85">
        <f t="shared" si="13"/>
        <v>-12</v>
      </c>
      <c r="L158" s="97">
        <f t="shared" si="14"/>
        <v>105.33333333333333</v>
      </c>
      <c r="M158" s="98">
        <f t="shared" si="15"/>
        <v>92.94117647058823</v>
      </c>
      <c r="N158" s="94" t="str">
        <f t="shared" si="16"/>
        <v>수도권</v>
      </c>
      <c r="O158" s="108" t="str">
        <f t="shared" si="17"/>
        <v>사립수도권</v>
      </c>
    </row>
    <row r="159" spans="1:15" ht="13.5">
      <c r="A159" s="91">
        <v>147</v>
      </c>
      <c r="B159" s="92" t="s">
        <v>12</v>
      </c>
      <c r="C159" s="92" t="s">
        <v>4</v>
      </c>
      <c r="D159" s="92" t="s">
        <v>10</v>
      </c>
      <c r="E159" s="93" t="s">
        <v>400</v>
      </c>
      <c r="F159" s="94"/>
      <c r="G159" s="95">
        <v>2835</v>
      </c>
      <c r="H159" s="96">
        <v>3152</v>
      </c>
      <c r="I159" s="96">
        <v>2802</v>
      </c>
      <c r="J159" s="84">
        <f t="shared" si="12"/>
        <v>-33</v>
      </c>
      <c r="K159" s="85">
        <f t="shared" si="13"/>
        <v>-350</v>
      </c>
      <c r="L159" s="97">
        <f t="shared" si="14"/>
        <v>98.83597883597884</v>
      </c>
      <c r="M159" s="98">
        <f t="shared" si="15"/>
        <v>88.89593908629442</v>
      </c>
      <c r="N159" s="94" t="str">
        <f t="shared" si="16"/>
        <v>지방</v>
      </c>
      <c r="O159" s="108" t="str">
        <f t="shared" si="17"/>
        <v>사립지방</v>
      </c>
    </row>
    <row r="160" spans="1:15" ht="13.5">
      <c r="A160" s="91">
        <v>148</v>
      </c>
      <c r="B160" s="92" t="s">
        <v>12</v>
      </c>
      <c r="C160" s="92" t="s">
        <v>4</v>
      </c>
      <c r="D160" s="92" t="s">
        <v>9</v>
      </c>
      <c r="E160" s="93" t="s">
        <v>401</v>
      </c>
      <c r="F160" s="94"/>
      <c r="G160" s="95">
        <v>4955</v>
      </c>
      <c r="H160" s="96">
        <v>5378</v>
      </c>
      <c r="I160" s="96">
        <v>5349</v>
      </c>
      <c r="J160" s="84">
        <f t="shared" si="12"/>
        <v>394</v>
      </c>
      <c r="K160" s="85">
        <f t="shared" si="13"/>
        <v>-29</v>
      </c>
      <c r="L160" s="97">
        <f t="shared" si="14"/>
        <v>107.95156407669022</v>
      </c>
      <c r="M160" s="98">
        <f t="shared" si="15"/>
        <v>99.46076608404611</v>
      </c>
      <c r="N160" s="94" t="str">
        <f t="shared" si="16"/>
        <v>지방</v>
      </c>
      <c r="O160" s="108" t="str">
        <f t="shared" si="17"/>
        <v>사립지방</v>
      </c>
    </row>
    <row r="161" spans="1:15" ht="13.5">
      <c r="A161" s="91">
        <v>149</v>
      </c>
      <c r="B161" s="92" t="s">
        <v>12</v>
      </c>
      <c r="C161" s="92" t="s">
        <v>4</v>
      </c>
      <c r="D161" s="92" t="s">
        <v>8</v>
      </c>
      <c r="E161" s="93" t="s">
        <v>402</v>
      </c>
      <c r="F161" s="94"/>
      <c r="G161" s="95">
        <v>2235</v>
      </c>
      <c r="H161" s="96">
        <v>2436</v>
      </c>
      <c r="I161" s="96">
        <v>1961</v>
      </c>
      <c r="J161" s="84">
        <f t="shared" si="12"/>
        <v>-274</v>
      </c>
      <c r="K161" s="85">
        <f t="shared" si="13"/>
        <v>-475</v>
      </c>
      <c r="L161" s="97">
        <f t="shared" si="14"/>
        <v>87.74049217002236</v>
      </c>
      <c r="M161" s="98">
        <f t="shared" si="15"/>
        <v>80.5008210180624</v>
      </c>
      <c r="N161" s="94" t="str">
        <f t="shared" si="16"/>
        <v>지방</v>
      </c>
      <c r="O161" s="108" t="str">
        <f t="shared" si="17"/>
        <v>사립지방</v>
      </c>
    </row>
    <row r="162" spans="1:15" ht="13.5">
      <c r="A162" s="91">
        <v>150</v>
      </c>
      <c r="B162" s="92" t="s">
        <v>12</v>
      </c>
      <c r="C162" s="92" t="s">
        <v>4</v>
      </c>
      <c r="D162" s="92" t="s">
        <v>524</v>
      </c>
      <c r="E162" s="93" t="s">
        <v>541</v>
      </c>
      <c r="F162" s="94" t="s">
        <v>524</v>
      </c>
      <c r="G162" s="95">
        <v>2140</v>
      </c>
      <c r="H162" s="96">
        <v>2373</v>
      </c>
      <c r="I162" s="96">
        <v>2322</v>
      </c>
      <c r="J162" s="84">
        <f t="shared" si="12"/>
        <v>182</v>
      </c>
      <c r="K162" s="85">
        <f t="shared" si="13"/>
        <v>-51</v>
      </c>
      <c r="L162" s="97">
        <f t="shared" si="14"/>
        <v>108.50467289719626</v>
      </c>
      <c r="M162" s="98">
        <f t="shared" si="15"/>
        <v>97.85082174462705</v>
      </c>
      <c r="N162" s="94" t="str">
        <f t="shared" si="16"/>
        <v>수도권</v>
      </c>
      <c r="O162" s="108" t="str">
        <f t="shared" si="17"/>
        <v>사립수도권</v>
      </c>
    </row>
    <row r="163" spans="1:15" ht="13.5">
      <c r="A163" s="91">
        <v>150</v>
      </c>
      <c r="B163" s="92" t="s">
        <v>12</v>
      </c>
      <c r="C163" s="92" t="s">
        <v>4</v>
      </c>
      <c r="D163" s="92" t="s">
        <v>17</v>
      </c>
      <c r="E163" s="93" t="s">
        <v>541</v>
      </c>
      <c r="F163" s="94" t="s">
        <v>522</v>
      </c>
      <c r="G163" s="95">
        <v>2746</v>
      </c>
      <c r="H163" s="96">
        <v>3080</v>
      </c>
      <c r="I163" s="96">
        <v>3038</v>
      </c>
      <c r="J163" s="84">
        <f t="shared" si="12"/>
        <v>292</v>
      </c>
      <c r="K163" s="85">
        <f t="shared" si="13"/>
        <v>-42</v>
      </c>
      <c r="L163" s="97">
        <f t="shared" si="14"/>
        <v>110.63364894391843</v>
      </c>
      <c r="M163" s="98">
        <f t="shared" si="15"/>
        <v>98.63636363636363</v>
      </c>
      <c r="N163" s="94" t="str">
        <f t="shared" si="16"/>
        <v>수도권</v>
      </c>
      <c r="O163" s="108" t="str">
        <f t="shared" si="17"/>
        <v>사립수도권</v>
      </c>
    </row>
    <row r="164" spans="1:15" ht="13.5">
      <c r="A164" s="91">
        <v>151</v>
      </c>
      <c r="B164" s="92" t="s">
        <v>12</v>
      </c>
      <c r="C164" s="92" t="s">
        <v>4</v>
      </c>
      <c r="D164" s="92" t="s">
        <v>21</v>
      </c>
      <c r="E164" s="93" t="s">
        <v>404</v>
      </c>
      <c r="F164" s="94"/>
      <c r="G164" s="95">
        <v>120</v>
      </c>
      <c r="H164" s="96">
        <v>120</v>
      </c>
      <c r="I164" s="96">
        <v>68</v>
      </c>
      <c r="J164" s="84">
        <f t="shared" si="12"/>
        <v>-52</v>
      </c>
      <c r="K164" s="85">
        <f t="shared" si="13"/>
        <v>-52</v>
      </c>
      <c r="L164" s="97">
        <f t="shared" si="14"/>
        <v>56.666666666666664</v>
      </c>
      <c r="M164" s="98">
        <f t="shared" si="15"/>
        <v>56.666666666666664</v>
      </c>
      <c r="N164" s="94" t="str">
        <f t="shared" si="16"/>
        <v>수도권</v>
      </c>
      <c r="O164" s="108" t="str">
        <f t="shared" si="17"/>
        <v>사립수도권</v>
      </c>
    </row>
    <row r="165" spans="1:15" ht="13.5">
      <c r="A165" s="91">
        <v>152</v>
      </c>
      <c r="B165" s="92" t="s">
        <v>12</v>
      </c>
      <c r="C165" s="92" t="s">
        <v>4</v>
      </c>
      <c r="D165" s="92" t="s">
        <v>7</v>
      </c>
      <c r="E165" s="93" t="s">
        <v>447</v>
      </c>
      <c r="F165" s="94"/>
      <c r="G165" s="95">
        <v>1138</v>
      </c>
      <c r="H165" s="96">
        <v>1340</v>
      </c>
      <c r="I165" s="96">
        <v>1002</v>
      </c>
      <c r="J165" s="84">
        <f t="shared" si="12"/>
        <v>-136</v>
      </c>
      <c r="K165" s="85">
        <f t="shared" si="13"/>
        <v>-338</v>
      </c>
      <c r="L165" s="97">
        <f t="shared" si="14"/>
        <v>88.04920913884007</v>
      </c>
      <c r="M165" s="98">
        <f t="shared" si="15"/>
        <v>74.77611940298507</v>
      </c>
      <c r="N165" s="94" t="str">
        <f t="shared" si="16"/>
        <v>지방</v>
      </c>
      <c r="O165" s="108" t="str">
        <f t="shared" si="17"/>
        <v>사립지방</v>
      </c>
    </row>
    <row r="166" spans="1:15" ht="13.5">
      <c r="A166" s="91">
        <v>153</v>
      </c>
      <c r="B166" s="92" t="s">
        <v>12</v>
      </c>
      <c r="C166" s="92" t="s">
        <v>13</v>
      </c>
      <c r="D166" s="92" t="s">
        <v>8</v>
      </c>
      <c r="E166" s="93" t="s">
        <v>406</v>
      </c>
      <c r="F166" s="94"/>
      <c r="G166" s="95">
        <v>1430</v>
      </c>
      <c r="H166" s="96">
        <v>1574</v>
      </c>
      <c r="I166" s="96">
        <v>1516</v>
      </c>
      <c r="J166" s="84">
        <f t="shared" si="12"/>
        <v>86</v>
      </c>
      <c r="K166" s="85">
        <f t="shared" si="13"/>
        <v>-58</v>
      </c>
      <c r="L166" s="97">
        <f t="shared" si="14"/>
        <v>106.01398601398601</v>
      </c>
      <c r="M166" s="98">
        <f t="shared" si="15"/>
        <v>96.3151207115629</v>
      </c>
      <c r="N166" s="94" t="str">
        <f t="shared" si="16"/>
        <v>지방</v>
      </c>
      <c r="O166" s="108" t="str">
        <f t="shared" si="17"/>
        <v>사립지방</v>
      </c>
    </row>
    <row r="167" spans="1:15" ht="13.5">
      <c r="A167" s="91">
        <v>154</v>
      </c>
      <c r="B167" s="92" t="s">
        <v>12</v>
      </c>
      <c r="C167" s="92" t="s">
        <v>4</v>
      </c>
      <c r="D167" s="92" t="s">
        <v>20</v>
      </c>
      <c r="E167" s="93" t="s">
        <v>407</v>
      </c>
      <c r="F167" s="94"/>
      <c r="G167" s="95">
        <v>3066</v>
      </c>
      <c r="H167" s="96">
        <v>3322</v>
      </c>
      <c r="I167" s="96">
        <v>3316</v>
      </c>
      <c r="J167" s="84">
        <f t="shared" si="12"/>
        <v>250</v>
      </c>
      <c r="K167" s="85">
        <f t="shared" si="13"/>
        <v>-6</v>
      </c>
      <c r="L167" s="97">
        <f t="shared" si="14"/>
        <v>108.1539465101109</v>
      </c>
      <c r="M167" s="98">
        <f t="shared" si="15"/>
        <v>99.81938591210114</v>
      </c>
      <c r="N167" s="94" t="str">
        <f t="shared" si="16"/>
        <v>지방</v>
      </c>
      <c r="O167" s="108" t="str">
        <f t="shared" si="17"/>
        <v>사립지방</v>
      </c>
    </row>
    <row r="168" spans="1:15" ht="13.5">
      <c r="A168" s="91">
        <v>155</v>
      </c>
      <c r="B168" s="92" t="s">
        <v>12</v>
      </c>
      <c r="C168" s="92" t="s">
        <v>13</v>
      </c>
      <c r="D168" s="92" t="s">
        <v>15</v>
      </c>
      <c r="E168" s="93" t="s">
        <v>408</v>
      </c>
      <c r="F168" s="94"/>
      <c r="G168" s="95">
        <v>1300</v>
      </c>
      <c r="H168" s="96">
        <v>1426</v>
      </c>
      <c r="I168" s="96">
        <v>750</v>
      </c>
      <c r="J168" s="84">
        <f t="shared" si="12"/>
        <v>-550</v>
      </c>
      <c r="K168" s="85">
        <f t="shared" si="13"/>
        <v>-676</v>
      </c>
      <c r="L168" s="97">
        <f t="shared" si="14"/>
        <v>57.692307692307686</v>
      </c>
      <c r="M168" s="98">
        <f t="shared" si="15"/>
        <v>52.594670406732114</v>
      </c>
      <c r="N168" s="94" t="str">
        <f t="shared" si="16"/>
        <v>지방</v>
      </c>
      <c r="O168" s="108" t="str">
        <f t="shared" si="17"/>
        <v>사립지방</v>
      </c>
    </row>
    <row r="169" spans="1:15" ht="13.5">
      <c r="A169" s="91">
        <v>156</v>
      </c>
      <c r="B169" s="92" t="s">
        <v>12</v>
      </c>
      <c r="C169" s="92" t="s">
        <v>4</v>
      </c>
      <c r="D169" s="92" t="s">
        <v>17</v>
      </c>
      <c r="E169" s="93" t="s">
        <v>409</v>
      </c>
      <c r="F169" s="94"/>
      <c r="G169" s="95">
        <v>360</v>
      </c>
      <c r="H169" s="96">
        <v>387</v>
      </c>
      <c r="I169" s="96">
        <v>383</v>
      </c>
      <c r="J169" s="84">
        <f t="shared" si="12"/>
        <v>23</v>
      </c>
      <c r="K169" s="85">
        <f t="shared" si="13"/>
        <v>-4</v>
      </c>
      <c r="L169" s="97">
        <f t="shared" si="14"/>
        <v>106.38888888888889</v>
      </c>
      <c r="M169" s="98">
        <f t="shared" si="15"/>
        <v>98.96640826873386</v>
      </c>
      <c r="N169" s="94" t="str">
        <f t="shared" si="16"/>
        <v>수도권</v>
      </c>
      <c r="O169" s="108" t="str">
        <f t="shared" si="17"/>
        <v>사립수도권</v>
      </c>
    </row>
    <row r="170" spans="1:15" ht="13.5">
      <c r="A170" s="91">
        <v>157</v>
      </c>
      <c r="B170" s="92" t="s">
        <v>12</v>
      </c>
      <c r="C170" s="92" t="s">
        <v>4</v>
      </c>
      <c r="D170" s="92" t="s">
        <v>17</v>
      </c>
      <c r="E170" s="93" t="s">
        <v>410</v>
      </c>
      <c r="F170" s="94"/>
      <c r="G170" s="95">
        <v>290</v>
      </c>
      <c r="H170" s="96">
        <v>315</v>
      </c>
      <c r="I170" s="96">
        <v>303</v>
      </c>
      <c r="J170" s="84">
        <f t="shared" si="12"/>
        <v>13</v>
      </c>
      <c r="K170" s="85">
        <f t="shared" si="13"/>
        <v>-12</v>
      </c>
      <c r="L170" s="97">
        <f t="shared" si="14"/>
        <v>104.48275862068965</v>
      </c>
      <c r="M170" s="98">
        <f t="shared" si="15"/>
        <v>96.19047619047619</v>
      </c>
      <c r="N170" s="94" t="str">
        <f t="shared" si="16"/>
        <v>수도권</v>
      </c>
      <c r="O170" s="108" t="str">
        <f t="shared" si="17"/>
        <v>사립수도권</v>
      </c>
    </row>
    <row r="171" spans="1:15" ht="13.5">
      <c r="A171" s="91">
        <v>158</v>
      </c>
      <c r="B171" s="92" t="s">
        <v>12</v>
      </c>
      <c r="C171" s="92" t="s">
        <v>4</v>
      </c>
      <c r="D171" s="92" t="s">
        <v>14</v>
      </c>
      <c r="E171" s="93" t="s">
        <v>411</v>
      </c>
      <c r="F171" s="94"/>
      <c r="G171" s="95">
        <v>400</v>
      </c>
      <c r="H171" s="96">
        <v>424</v>
      </c>
      <c r="I171" s="96">
        <v>389</v>
      </c>
      <c r="J171" s="84">
        <f t="shared" si="12"/>
        <v>-11</v>
      </c>
      <c r="K171" s="85">
        <f t="shared" si="13"/>
        <v>-35</v>
      </c>
      <c r="L171" s="97">
        <f t="shared" si="14"/>
        <v>97.25</v>
      </c>
      <c r="M171" s="98">
        <f t="shared" si="15"/>
        <v>91.74528301886792</v>
      </c>
      <c r="N171" s="94" t="str">
        <f t="shared" si="16"/>
        <v>지방</v>
      </c>
      <c r="O171" s="108" t="str">
        <f t="shared" si="17"/>
        <v>사립지방</v>
      </c>
    </row>
    <row r="172" spans="1:15" ht="13.5">
      <c r="A172" s="91">
        <v>159</v>
      </c>
      <c r="B172" s="92" t="s">
        <v>12</v>
      </c>
      <c r="C172" s="92" t="s">
        <v>4</v>
      </c>
      <c r="D172" s="92" t="s">
        <v>21</v>
      </c>
      <c r="E172" s="93" t="s">
        <v>412</v>
      </c>
      <c r="F172" s="94"/>
      <c r="G172" s="95">
        <v>110</v>
      </c>
      <c r="H172" s="96">
        <v>114</v>
      </c>
      <c r="I172" s="96">
        <v>111</v>
      </c>
      <c r="J172" s="84">
        <f t="shared" si="12"/>
        <v>1</v>
      </c>
      <c r="K172" s="85">
        <f t="shared" si="13"/>
        <v>-3</v>
      </c>
      <c r="L172" s="97">
        <f t="shared" si="14"/>
        <v>100.9090909090909</v>
      </c>
      <c r="M172" s="98">
        <f t="shared" si="15"/>
        <v>97.36842105263158</v>
      </c>
      <c r="N172" s="94" t="str">
        <f t="shared" si="16"/>
        <v>수도권</v>
      </c>
      <c r="O172" s="108" t="str">
        <f t="shared" si="17"/>
        <v>사립수도권</v>
      </c>
    </row>
    <row r="173" spans="1:15" ht="13.5">
      <c r="A173" s="91">
        <v>160</v>
      </c>
      <c r="B173" s="92" t="s">
        <v>12</v>
      </c>
      <c r="C173" s="92" t="s">
        <v>4</v>
      </c>
      <c r="D173" s="92" t="s">
        <v>19</v>
      </c>
      <c r="E173" s="93" t="s">
        <v>413</v>
      </c>
      <c r="F173" s="94"/>
      <c r="G173" s="95">
        <v>266</v>
      </c>
      <c r="H173" s="96">
        <v>322</v>
      </c>
      <c r="I173" s="96">
        <v>98</v>
      </c>
      <c r="J173" s="84">
        <f t="shared" si="12"/>
        <v>-168</v>
      </c>
      <c r="K173" s="85">
        <f t="shared" si="13"/>
        <v>-224</v>
      </c>
      <c r="L173" s="97">
        <f t="shared" si="14"/>
        <v>36.84210526315789</v>
      </c>
      <c r="M173" s="98">
        <f t="shared" si="15"/>
        <v>30.434782608695656</v>
      </c>
      <c r="N173" s="94" t="str">
        <f t="shared" si="16"/>
        <v>지방</v>
      </c>
      <c r="O173" s="108" t="str">
        <f t="shared" si="17"/>
        <v>사립지방</v>
      </c>
    </row>
    <row r="174" spans="1:15" ht="13.5">
      <c r="A174" s="91">
        <v>161</v>
      </c>
      <c r="B174" s="92" t="s">
        <v>12</v>
      </c>
      <c r="C174" s="92" t="s">
        <v>4</v>
      </c>
      <c r="D174" s="92" t="s">
        <v>21</v>
      </c>
      <c r="E174" s="93" t="s">
        <v>414</v>
      </c>
      <c r="F174" s="94"/>
      <c r="G174" s="95">
        <v>950</v>
      </c>
      <c r="H174" s="96">
        <v>1061</v>
      </c>
      <c r="I174" s="96">
        <v>1052</v>
      </c>
      <c r="J174" s="84">
        <f t="shared" si="12"/>
        <v>102</v>
      </c>
      <c r="K174" s="85">
        <f t="shared" si="13"/>
        <v>-9</v>
      </c>
      <c r="L174" s="97">
        <f t="shared" si="14"/>
        <v>110.73684210526315</v>
      </c>
      <c r="M174" s="98">
        <f t="shared" si="15"/>
        <v>99.15174363807728</v>
      </c>
      <c r="N174" s="94" t="str">
        <f t="shared" si="16"/>
        <v>수도권</v>
      </c>
      <c r="O174" s="108" t="str">
        <f t="shared" si="17"/>
        <v>사립수도권</v>
      </c>
    </row>
    <row r="175" spans="1:15" ht="13.5">
      <c r="A175" s="91">
        <v>162</v>
      </c>
      <c r="B175" s="92" t="s">
        <v>12</v>
      </c>
      <c r="C175" s="92" t="s">
        <v>4</v>
      </c>
      <c r="D175" s="92" t="s">
        <v>21</v>
      </c>
      <c r="E175" s="93" t="s">
        <v>542</v>
      </c>
      <c r="F175" s="94"/>
      <c r="G175" s="95">
        <v>110</v>
      </c>
      <c r="H175" s="96">
        <v>112</v>
      </c>
      <c r="I175" s="96">
        <v>111</v>
      </c>
      <c r="J175" s="84">
        <f t="shared" si="12"/>
        <v>1</v>
      </c>
      <c r="K175" s="85">
        <f t="shared" si="13"/>
        <v>-1</v>
      </c>
      <c r="L175" s="97">
        <f t="shared" si="14"/>
        <v>100.9090909090909</v>
      </c>
      <c r="M175" s="98">
        <f t="shared" si="15"/>
        <v>99.10714285714286</v>
      </c>
      <c r="N175" s="94" t="str">
        <f t="shared" si="16"/>
        <v>수도권</v>
      </c>
      <c r="O175" s="108" t="str">
        <f t="shared" si="17"/>
        <v>사립수도권</v>
      </c>
    </row>
    <row r="176" spans="1:15" ht="13.5">
      <c r="A176" s="91">
        <v>163</v>
      </c>
      <c r="B176" s="92" t="s">
        <v>12</v>
      </c>
      <c r="C176" s="92" t="s">
        <v>4</v>
      </c>
      <c r="D176" s="92" t="s">
        <v>11</v>
      </c>
      <c r="E176" s="93" t="s">
        <v>543</v>
      </c>
      <c r="F176" s="94"/>
      <c r="G176" s="95">
        <v>298</v>
      </c>
      <c r="H176" s="96">
        <v>304</v>
      </c>
      <c r="I176" s="96">
        <v>300</v>
      </c>
      <c r="J176" s="84">
        <f t="shared" si="12"/>
        <v>2</v>
      </c>
      <c r="K176" s="85">
        <f t="shared" si="13"/>
        <v>-4</v>
      </c>
      <c r="L176" s="97">
        <f t="shared" si="14"/>
        <v>100.67114093959732</v>
      </c>
      <c r="M176" s="98">
        <f t="shared" si="15"/>
        <v>98.68421052631578</v>
      </c>
      <c r="N176" s="94" t="str">
        <f t="shared" si="16"/>
        <v>지방</v>
      </c>
      <c r="O176" s="108" t="str">
        <f t="shared" si="17"/>
        <v>사립지방</v>
      </c>
    </row>
    <row r="177" spans="1:15" ht="13.5">
      <c r="A177" s="91">
        <v>164</v>
      </c>
      <c r="B177" s="92" t="s">
        <v>12</v>
      </c>
      <c r="C177" s="92" t="s">
        <v>4</v>
      </c>
      <c r="D177" s="92" t="s">
        <v>8</v>
      </c>
      <c r="E177" s="93" t="s">
        <v>544</v>
      </c>
      <c r="F177" s="94"/>
      <c r="G177" s="95">
        <v>900</v>
      </c>
      <c r="H177" s="96">
        <v>970</v>
      </c>
      <c r="I177" s="96">
        <v>953</v>
      </c>
      <c r="J177" s="84">
        <f t="shared" si="12"/>
        <v>53</v>
      </c>
      <c r="K177" s="85">
        <f t="shared" si="13"/>
        <v>-17</v>
      </c>
      <c r="L177" s="97">
        <f t="shared" si="14"/>
        <v>105.8888888888889</v>
      </c>
      <c r="M177" s="98">
        <f t="shared" si="15"/>
        <v>98.24742268041237</v>
      </c>
      <c r="N177" s="94" t="str">
        <f t="shared" si="16"/>
        <v>지방</v>
      </c>
      <c r="O177" s="108" t="str">
        <f t="shared" si="17"/>
        <v>사립지방</v>
      </c>
    </row>
    <row r="178" spans="1:15" ht="13.5">
      <c r="A178" s="91">
        <v>165</v>
      </c>
      <c r="B178" s="92" t="s">
        <v>12</v>
      </c>
      <c r="C178" s="92" t="s">
        <v>13</v>
      </c>
      <c r="D178" s="92" t="s">
        <v>21</v>
      </c>
      <c r="E178" s="93" t="s">
        <v>418</v>
      </c>
      <c r="F178" s="94"/>
      <c r="G178" s="95">
        <v>1405</v>
      </c>
      <c r="H178" s="96">
        <v>1630</v>
      </c>
      <c r="I178" s="96">
        <v>1527</v>
      </c>
      <c r="J178" s="84">
        <f t="shared" si="12"/>
        <v>122</v>
      </c>
      <c r="K178" s="85">
        <f t="shared" si="13"/>
        <v>-103</v>
      </c>
      <c r="L178" s="97">
        <f t="shared" si="14"/>
        <v>108.68327402135232</v>
      </c>
      <c r="M178" s="98">
        <f t="shared" si="15"/>
        <v>93.68098159509202</v>
      </c>
      <c r="N178" s="94" t="str">
        <f t="shared" si="16"/>
        <v>수도권</v>
      </c>
      <c r="O178" s="108" t="str">
        <f t="shared" si="17"/>
        <v>사립수도권</v>
      </c>
    </row>
    <row r="179" spans="1:15" ht="13.5">
      <c r="A179" s="91">
        <v>166</v>
      </c>
      <c r="B179" s="92" t="s">
        <v>12</v>
      </c>
      <c r="C179" s="92" t="s">
        <v>4</v>
      </c>
      <c r="D179" s="92" t="s">
        <v>17</v>
      </c>
      <c r="E179" s="93" t="s">
        <v>419</v>
      </c>
      <c r="F179" s="94"/>
      <c r="G179" s="95">
        <v>240</v>
      </c>
      <c r="H179" s="96">
        <v>260</v>
      </c>
      <c r="I179" s="96">
        <v>257</v>
      </c>
      <c r="J179" s="84">
        <f t="shared" si="12"/>
        <v>17</v>
      </c>
      <c r="K179" s="85">
        <f t="shared" si="13"/>
        <v>-3</v>
      </c>
      <c r="L179" s="97">
        <f t="shared" si="14"/>
        <v>107.08333333333333</v>
      </c>
      <c r="M179" s="98">
        <f t="shared" si="15"/>
        <v>98.84615384615385</v>
      </c>
      <c r="N179" s="94" t="str">
        <f t="shared" si="16"/>
        <v>수도권</v>
      </c>
      <c r="O179" s="108" t="str">
        <f t="shared" si="17"/>
        <v>사립수도권</v>
      </c>
    </row>
    <row r="180" spans="1:15" ht="13.5">
      <c r="A180" s="91">
        <v>167</v>
      </c>
      <c r="B180" s="92" t="s">
        <v>12</v>
      </c>
      <c r="C180" s="92" t="s">
        <v>4</v>
      </c>
      <c r="D180" s="92" t="s">
        <v>524</v>
      </c>
      <c r="E180" s="93" t="s">
        <v>545</v>
      </c>
      <c r="F180" s="94" t="s">
        <v>524</v>
      </c>
      <c r="G180" s="95">
        <v>1761</v>
      </c>
      <c r="H180" s="96">
        <v>1921</v>
      </c>
      <c r="I180" s="96">
        <v>1874</v>
      </c>
      <c r="J180" s="84">
        <f t="shared" si="12"/>
        <v>113</v>
      </c>
      <c r="K180" s="85">
        <f t="shared" si="13"/>
        <v>-47</v>
      </c>
      <c r="L180" s="97">
        <f t="shared" si="14"/>
        <v>106.41680863145939</v>
      </c>
      <c r="M180" s="98">
        <f t="shared" si="15"/>
        <v>97.55335762623633</v>
      </c>
      <c r="N180" s="94" t="str">
        <f t="shared" si="16"/>
        <v>수도권</v>
      </c>
      <c r="O180" s="108" t="str">
        <f t="shared" si="17"/>
        <v>사립수도권</v>
      </c>
    </row>
    <row r="181" spans="1:15" ht="13.5">
      <c r="A181" s="91">
        <v>167</v>
      </c>
      <c r="B181" s="92" t="s">
        <v>12</v>
      </c>
      <c r="C181" s="92" t="s">
        <v>4</v>
      </c>
      <c r="D181" s="92" t="s">
        <v>17</v>
      </c>
      <c r="E181" s="93" t="s">
        <v>545</v>
      </c>
      <c r="F181" s="94" t="s">
        <v>522</v>
      </c>
      <c r="G181" s="95">
        <v>1713</v>
      </c>
      <c r="H181" s="96">
        <v>1886</v>
      </c>
      <c r="I181" s="96">
        <v>1875</v>
      </c>
      <c r="J181" s="84">
        <f t="shared" si="12"/>
        <v>162</v>
      </c>
      <c r="K181" s="85">
        <f t="shared" si="13"/>
        <v>-11</v>
      </c>
      <c r="L181" s="97">
        <f t="shared" si="14"/>
        <v>109.45709281961472</v>
      </c>
      <c r="M181" s="98">
        <f t="shared" si="15"/>
        <v>99.41675503711559</v>
      </c>
      <c r="N181" s="94" t="str">
        <f t="shared" si="16"/>
        <v>수도권</v>
      </c>
      <c r="O181" s="108" t="str">
        <f t="shared" si="17"/>
        <v>사립수도권</v>
      </c>
    </row>
    <row r="182" spans="1:15" ht="13.5">
      <c r="A182" s="91">
        <v>168</v>
      </c>
      <c r="B182" s="92" t="s">
        <v>12</v>
      </c>
      <c r="C182" s="92" t="s">
        <v>4</v>
      </c>
      <c r="D182" s="92" t="s">
        <v>14</v>
      </c>
      <c r="E182" s="93" t="s">
        <v>441</v>
      </c>
      <c r="F182" s="94"/>
      <c r="G182" s="95">
        <v>120</v>
      </c>
      <c r="H182" s="96">
        <v>119</v>
      </c>
      <c r="I182" s="96">
        <v>112</v>
      </c>
      <c r="J182" s="84">
        <f t="shared" si="12"/>
        <v>-8</v>
      </c>
      <c r="K182" s="85">
        <f t="shared" si="13"/>
        <v>-7</v>
      </c>
      <c r="L182" s="97">
        <f t="shared" si="14"/>
        <v>93.33333333333333</v>
      </c>
      <c r="M182" s="98">
        <f t="shared" si="15"/>
        <v>94.11764705882352</v>
      </c>
      <c r="N182" s="94" t="str">
        <f t="shared" si="16"/>
        <v>지방</v>
      </c>
      <c r="O182" s="108" t="str">
        <f t="shared" si="17"/>
        <v>사립지방</v>
      </c>
    </row>
    <row r="183" spans="1:15" ht="13.5">
      <c r="A183" s="91">
        <v>169</v>
      </c>
      <c r="B183" s="92" t="s">
        <v>12</v>
      </c>
      <c r="C183" s="92" t="s">
        <v>4</v>
      </c>
      <c r="D183" s="92" t="s">
        <v>21</v>
      </c>
      <c r="E183" s="93" t="s">
        <v>421</v>
      </c>
      <c r="F183" s="94"/>
      <c r="G183" s="95">
        <v>890</v>
      </c>
      <c r="H183" s="96">
        <v>980</v>
      </c>
      <c r="I183" s="96">
        <v>975</v>
      </c>
      <c r="J183" s="84">
        <f t="shared" si="12"/>
        <v>85</v>
      </c>
      <c r="K183" s="85">
        <f t="shared" si="13"/>
        <v>-5</v>
      </c>
      <c r="L183" s="97">
        <f t="shared" si="14"/>
        <v>109.5505617977528</v>
      </c>
      <c r="M183" s="98">
        <f t="shared" si="15"/>
        <v>99.48979591836735</v>
      </c>
      <c r="N183" s="94" t="str">
        <f t="shared" si="16"/>
        <v>수도권</v>
      </c>
      <c r="O183" s="108" t="str">
        <f t="shared" si="17"/>
        <v>사립수도권</v>
      </c>
    </row>
    <row r="184" spans="1:15" ht="13.5">
      <c r="A184" s="91">
        <v>170</v>
      </c>
      <c r="B184" s="92" t="s">
        <v>12</v>
      </c>
      <c r="C184" s="92" t="s">
        <v>4</v>
      </c>
      <c r="D184" s="92" t="s">
        <v>14</v>
      </c>
      <c r="E184" s="93" t="s">
        <v>422</v>
      </c>
      <c r="F184" s="94"/>
      <c r="G184" s="95">
        <v>3000</v>
      </c>
      <c r="H184" s="96">
        <v>3300</v>
      </c>
      <c r="I184" s="96">
        <v>3146</v>
      </c>
      <c r="J184" s="84">
        <f t="shared" si="12"/>
        <v>146</v>
      </c>
      <c r="K184" s="85">
        <f t="shared" si="13"/>
        <v>-154</v>
      </c>
      <c r="L184" s="97">
        <f t="shared" si="14"/>
        <v>104.86666666666666</v>
      </c>
      <c r="M184" s="98">
        <f t="shared" si="15"/>
        <v>95.33333333333334</v>
      </c>
      <c r="N184" s="94" t="str">
        <f t="shared" si="16"/>
        <v>지방</v>
      </c>
      <c r="O184" s="108" t="str">
        <f t="shared" si="17"/>
        <v>사립지방</v>
      </c>
    </row>
    <row r="185" spans="1:15" ht="13.5">
      <c r="A185" s="91">
        <v>171</v>
      </c>
      <c r="B185" s="92" t="s">
        <v>12</v>
      </c>
      <c r="C185" s="92" t="s">
        <v>4</v>
      </c>
      <c r="D185" s="92" t="s">
        <v>11</v>
      </c>
      <c r="E185" s="93" t="s">
        <v>423</v>
      </c>
      <c r="F185" s="94"/>
      <c r="G185" s="95">
        <v>760</v>
      </c>
      <c r="H185" s="96">
        <v>908</v>
      </c>
      <c r="I185" s="96">
        <v>815</v>
      </c>
      <c r="J185" s="84">
        <f t="shared" si="12"/>
        <v>55</v>
      </c>
      <c r="K185" s="85">
        <f t="shared" si="13"/>
        <v>-93</v>
      </c>
      <c r="L185" s="97">
        <f t="shared" si="14"/>
        <v>107.23684210526316</v>
      </c>
      <c r="M185" s="98">
        <f t="shared" si="15"/>
        <v>89.75770925110133</v>
      </c>
      <c r="N185" s="94" t="str">
        <f t="shared" si="16"/>
        <v>지방</v>
      </c>
      <c r="O185" s="108" t="str">
        <f t="shared" si="17"/>
        <v>사립지방</v>
      </c>
    </row>
    <row r="186" spans="1:15" ht="13.5">
      <c r="A186" s="91">
        <v>172</v>
      </c>
      <c r="B186" s="92" t="s">
        <v>12</v>
      </c>
      <c r="C186" s="92" t="s">
        <v>4</v>
      </c>
      <c r="D186" s="92" t="s">
        <v>5</v>
      </c>
      <c r="E186" s="93" t="s">
        <v>424</v>
      </c>
      <c r="F186" s="94"/>
      <c r="G186" s="95">
        <v>1000</v>
      </c>
      <c r="H186" s="96">
        <v>1077</v>
      </c>
      <c r="I186" s="96">
        <v>984</v>
      </c>
      <c r="J186" s="84">
        <f t="shared" si="12"/>
        <v>-16</v>
      </c>
      <c r="K186" s="85">
        <f t="shared" si="13"/>
        <v>-93</v>
      </c>
      <c r="L186" s="97">
        <f t="shared" si="14"/>
        <v>98.4</v>
      </c>
      <c r="M186" s="98">
        <f t="shared" si="15"/>
        <v>91.36490250696379</v>
      </c>
      <c r="N186" s="94" t="str">
        <f t="shared" si="16"/>
        <v>지방</v>
      </c>
      <c r="O186" s="108" t="str">
        <f t="shared" si="17"/>
        <v>사립지방</v>
      </c>
    </row>
    <row r="187" spans="1:15" ht="13.5">
      <c r="A187" s="91">
        <v>173</v>
      </c>
      <c r="B187" s="92" t="s">
        <v>12</v>
      </c>
      <c r="C187" s="92" t="s">
        <v>13</v>
      </c>
      <c r="D187" s="92" t="s">
        <v>15</v>
      </c>
      <c r="E187" s="93" t="s">
        <v>425</v>
      </c>
      <c r="F187" s="94"/>
      <c r="G187" s="95">
        <v>640</v>
      </c>
      <c r="H187" s="96">
        <v>781</v>
      </c>
      <c r="I187" s="96">
        <v>227</v>
      </c>
      <c r="J187" s="84">
        <f t="shared" si="12"/>
        <v>-413</v>
      </c>
      <c r="K187" s="85">
        <f t="shared" si="13"/>
        <v>-554</v>
      </c>
      <c r="L187" s="97">
        <f t="shared" si="14"/>
        <v>35.46875</v>
      </c>
      <c r="M187" s="98">
        <f t="shared" si="15"/>
        <v>29.06530089628681</v>
      </c>
      <c r="N187" s="94" t="str">
        <f t="shared" si="16"/>
        <v>지방</v>
      </c>
      <c r="O187" s="108" t="str">
        <f t="shared" si="17"/>
        <v>사립지방</v>
      </c>
    </row>
    <row r="188" spans="1:15" ht="13.5">
      <c r="A188" s="91">
        <v>174</v>
      </c>
      <c r="B188" s="92" t="s">
        <v>12</v>
      </c>
      <c r="C188" s="92" t="s">
        <v>4</v>
      </c>
      <c r="D188" s="92" t="s">
        <v>5</v>
      </c>
      <c r="E188" s="93" t="s">
        <v>426</v>
      </c>
      <c r="F188" s="94"/>
      <c r="G188" s="95">
        <v>1840</v>
      </c>
      <c r="H188" s="96">
        <v>1985</v>
      </c>
      <c r="I188" s="96">
        <v>1964</v>
      </c>
      <c r="J188" s="84">
        <f t="shared" si="12"/>
        <v>124</v>
      </c>
      <c r="K188" s="85">
        <f t="shared" si="13"/>
        <v>-21</v>
      </c>
      <c r="L188" s="97">
        <f t="shared" si="14"/>
        <v>106.73913043478261</v>
      </c>
      <c r="M188" s="98">
        <f t="shared" si="15"/>
        <v>98.94206549118388</v>
      </c>
      <c r="N188" s="94" t="str">
        <f t="shared" si="16"/>
        <v>지방</v>
      </c>
      <c r="O188" s="108" t="str">
        <f t="shared" si="17"/>
        <v>사립지방</v>
      </c>
    </row>
    <row r="189" spans="1:15" ht="13.5">
      <c r="A189" s="91">
        <v>175</v>
      </c>
      <c r="B189" s="92" t="s">
        <v>12</v>
      </c>
      <c r="C189" s="92" t="s">
        <v>4</v>
      </c>
      <c r="D189" s="92" t="s">
        <v>21</v>
      </c>
      <c r="E189" s="93" t="s">
        <v>465</v>
      </c>
      <c r="F189" s="94"/>
      <c r="G189" s="95">
        <v>50</v>
      </c>
      <c r="H189" s="96">
        <v>81</v>
      </c>
      <c r="I189" s="96">
        <v>77</v>
      </c>
      <c r="J189" s="84">
        <f t="shared" si="12"/>
        <v>27</v>
      </c>
      <c r="K189" s="85">
        <f t="shared" si="13"/>
        <v>-4</v>
      </c>
      <c r="L189" s="97">
        <f t="shared" si="14"/>
        <v>154</v>
      </c>
      <c r="M189" s="98">
        <f t="shared" si="15"/>
        <v>95.06172839506173</v>
      </c>
      <c r="N189" s="94" t="str">
        <f t="shared" si="16"/>
        <v>수도권</v>
      </c>
      <c r="O189" s="108" t="str">
        <f t="shared" si="17"/>
        <v>사립수도권</v>
      </c>
    </row>
    <row r="190" spans="1:15" ht="13.5">
      <c r="A190" s="91">
        <v>176</v>
      </c>
      <c r="B190" s="92" t="s">
        <v>12</v>
      </c>
      <c r="C190" s="92" t="s">
        <v>4</v>
      </c>
      <c r="D190" s="92" t="s">
        <v>8</v>
      </c>
      <c r="E190" s="93" t="s">
        <v>427</v>
      </c>
      <c r="F190" s="94"/>
      <c r="G190" s="95">
        <v>1850</v>
      </c>
      <c r="H190" s="96">
        <v>1924</v>
      </c>
      <c r="I190" s="96">
        <v>1919</v>
      </c>
      <c r="J190" s="84">
        <f t="shared" si="12"/>
        <v>69</v>
      </c>
      <c r="K190" s="85">
        <f t="shared" si="13"/>
        <v>-5</v>
      </c>
      <c r="L190" s="97">
        <f t="shared" si="14"/>
        <v>103.72972972972974</v>
      </c>
      <c r="M190" s="98">
        <f t="shared" si="15"/>
        <v>99.74012474012474</v>
      </c>
      <c r="N190" s="94" t="str">
        <f t="shared" si="16"/>
        <v>지방</v>
      </c>
      <c r="O190" s="108" t="str">
        <f t="shared" si="17"/>
        <v>사립지방</v>
      </c>
    </row>
    <row r="191" spans="1:15" ht="13.5">
      <c r="A191" s="91">
        <v>177</v>
      </c>
      <c r="B191" s="92" t="s">
        <v>12</v>
      </c>
      <c r="C191" s="92" t="s">
        <v>4</v>
      </c>
      <c r="D191" s="92" t="s">
        <v>17</v>
      </c>
      <c r="E191" s="93" t="s">
        <v>428</v>
      </c>
      <c r="F191" s="94"/>
      <c r="G191" s="95">
        <v>1620</v>
      </c>
      <c r="H191" s="96">
        <v>1805</v>
      </c>
      <c r="I191" s="96">
        <v>1766</v>
      </c>
      <c r="J191" s="84">
        <f t="shared" si="12"/>
        <v>146</v>
      </c>
      <c r="K191" s="85">
        <f t="shared" si="13"/>
        <v>-39</v>
      </c>
      <c r="L191" s="97">
        <f t="shared" si="14"/>
        <v>109.01234567901234</v>
      </c>
      <c r="M191" s="98">
        <f t="shared" si="15"/>
        <v>97.8393351800554</v>
      </c>
      <c r="N191" s="94" t="str">
        <f t="shared" si="16"/>
        <v>수도권</v>
      </c>
      <c r="O191" s="108" t="str">
        <f t="shared" si="17"/>
        <v>사립수도권</v>
      </c>
    </row>
    <row r="192" spans="1:15" ht="13.5">
      <c r="A192" s="91">
        <v>178</v>
      </c>
      <c r="B192" s="92" t="s">
        <v>12</v>
      </c>
      <c r="C192" s="92" t="s">
        <v>4</v>
      </c>
      <c r="D192" s="92" t="s">
        <v>21</v>
      </c>
      <c r="E192" s="93" t="s">
        <v>429</v>
      </c>
      <c r="F192" s="94"/>
      <c r="G192" s="95">
        <v>590</v>
      </c>
      <c r="H192" s="96">
        <v>664</v>
      </c>
      <c r="I192" s="96">
        <v>647</v>
      </c>
      <c r="J192" s="84">
        <f t="shared" si="12"/>
        <v>57</v>
      </c>
      <c r="K192" s="85">
        <f t="shared" si="13"/>
        <v>-17</v>
      </c>
      <c r="L192" s="97">
        <f t="shared" si="14"/>
        <v>109.66101694915254</v>
      </c>
      <c r="M192" s="98">
        <f t="shared" si="15"/>
        <v>97.43975903614458</v>
      </c>
      <c r="N192" s="94" t="str">
        <f t="shared" si="16"/>
        <v>수도권</v>
      </c>
      <c r="O192" s="108" t="str">
        <f t="shared" si="17"/>
        <v>사립수도권</v>
      </c>
    </row>
    <row r="193" spans="1:15" ht="13.5">
      <c r="A193" s="91">
        <v>179</v>
      </c>
      <c r="B193" s="92" t="s">
        <v>12</v>
      </c>
      <c r="C193" s="92" t="s">
        <v>4</v>
      </c>
      <c r="D193" s="92" t="s">
        <v>21</v>
      </c>
      <c r="E193" s="93" t="s">
        <v>430</v>
      </c>
      <c r="F193" s="94"/>
      <c r="G193" s="95">
        <v>1260</v>
      </c>
      <c r="H193" s="96">
        <v>1366</v>
      </c>
      <c r="I193" s="96">
        <v>1366</v>
      </c>
      <c r="J193" s="84">
        <f t="shared" si="12"/>
        <v>106</v>
      </c>
      <c r="K193" s="85">
        <f t="shared" si="13"/>
        <v>0</v>
      </c>
      <c r="L193" s="97">
        <f t="shared" si="14"/>
        <v>108.4126984126984</v>
      </c>
      <c r="M193" s="98">
        <f t="shared" si="15"/>
        <v>100</v>
      </c>
      <c r="N193" s="94" t="str">
        <f t="shared" si="16"/>
        <v>수도권</v>
      </c>
      <c r="O193" s="108" t="str">
        <f t="shared" si="17"/>
        <v>사립수도권</v>
      </c>
    </row>
    <row r="194" spans="1:15" ht="13.5">
      <c r="A194" s="91">
        <v>180</v>
      </c>
      <c r="B194" s="92" t="s">
        <v>12</v>
      </c>
      <c r="C194" s="92" t="s">
        <v>4</v>
      </c>
      <c r="D194" s="92" t="s">
        <v>524</v>
      </c>
      <c r="E194" s="93" t="s">
        <v>546</v>
      </c>
      <c r="F194" s="94" t="s">
        <v>524</v>
      </c>
      <c r="G194" s="95">
        <v>2040</v>
      </c>
      <c r="H194" s="96">
        <v>2238</v>
      </c>
      <c r="I194" s="96">
        <v>2178</v>
      </c>
      <c r="J194" s="84">
        <f t="shared" si="12"/>
        <v>138</v>
      </c>
      <c r="K194" s="85">
        <f t="shared" si="13"/>
        <v>-60</v>
      </c>
      <c r="L194" s="97">
        <f t="shared" si="14"/>
        <v>106.76470588235294</v>
      </c>
      <c r="M194" s="98">
        <f t="shared" si="15"/>
        <v>97.31903485254692</v>
      </c>
      <c r="N194" s="94" t="str">
        <f t="shared" si="16"/>
        <v>수도권</v>
      </c>
      <c r="O194" s="108" t="str">
        <f t="shared" si="17"/>
        <v>사립수도권</v>
      </c>
    </row>
    <row r="195" spans="1:15" ht="13.5">
      <c r="A195" s="91">
        <v>180</v>
      </c>
      <c r="B195" s="92" t="s">
        <v>12</v>
      </c>
      <c r="C195" s="92" t="s">
        <v>4</v>
      </c>
      <c r="D195" s="92" t="s">
        <v>17</v>
      </c>
      <c r="E195" s="93" t="s">
        <v>546</v>
      </c>
      <c r="F195" s="94" t="s">
        <v>522</v>
      </c>
      <c r="G195" s="95">
        <v>3155</v>
      </c>
      <c r="H195" s="96">
        <v>3514</v>
      </c>
      <c r="I195" s="96">
        <v>3459</v>
      </c>
      <c r="J195" s="84">
        <f t="shared" si="12"/>
        <v>304</v>
      </c>
      <c r="K195" s="85">
        <f t="shared" si="13"/>
        <v>-55</v>
      </c>
      <c r="L195" s="97">
        <f t="shared" si="14"/>
        <v>109.63549920760698</v>
      </c>
      <c r="M195" s="98">
        <f t="shared" si="15"/>
        <v>98.43483210017074</v>
      </c>
      <c r="N195" s="94" t="str">
        <f t="shared" si="16"/>
        <v>수도권</v>
      </c>
      <c r="O195" s="108" t="str">
        <f t="shared" si="17"/>
        <v>사립수도권</v>
      </c>
    </row>
    <row r="196" spans="1:15" ht="13.5">
      <c r="A196" s="91">
        <v>181</v>
      </c>
      <c r="B196" s="92" t="s">
        <v>12</v>
      </c>
      <c r="C196" s="92" t="s">
        <v>4</v>
      </c>
      <c r="D196" s="92" t="s">
        <v>17</v>
      </c>
      <c r="E196" s="93" t="s">
        <v>432</v>
      </c>
      <c r="F196" s="94"/>
      <c r="G196" s="95">
        <v>200</v>
      </c>
      <c r="H196" s="96">
        <v>211</v>
      </c>
      <c r="I196" s="96">
        <v>203</v>
      </c>
      <c r="J196" s="84">
        <f aca="true" t="shared" si="18" ref="J196:J217">I196-G196</f>
        <v>3</v>
      </c>
      <c r="K196" s="85">
        <f aca="true" t="shared" si="19" ref="K196:K217">I196-H196</f>
        <v>-8</v>
      </c>
      <c r="L196" s="97">
        <f aca="true" t="shared" si="20" ref="L196:L217">I196/G196*100</f>
        <v>101.49999999999999</v>
      </c>
      <c r="M196" s="98">
        <f aca="true" t="shared" si="21" ref="M196:M217">I196/H196*100</f>
        <v>96.2085308056872</v>
      </c>
      <c r="N196" s="94" t="str">
        <f aca="true" t="shared" si="22" ref="N196:N216">IF(OR(D196="서울",D196="경기",D196="인천"),"수도권","지방")</f>
        <v>수도권</v>
      </c>
      <c r="O196" s="108" t="str">
        <f aca="true" t="shared" si="23" ref="O196:O216">CONCATENATE(B196,N196)</f>
        <v>사립수도권</v>
      </c>
    </row>
    <row r="197" spans="1:15" ht="13.5">
      <c r="A197" s="91">
        <v>182</v>
      </c>
      <c r="B197" s="92" t="s">
        <v>12</v>
      </c>
      <c r="C197" s="92" t="s">
        <v>4</v>
      </c>
      <c r="D197" s="92" t="s">
        <v>10</v>
      </c>
      <c r="E197" s="93" t="s">
        <v>433</v>
      </c>
      <c r="F197" s="94"/>
      <c r="G197" s="95">
        <v>350</v>
      </c>
      <c r="H197" s="96">
        <v>388</v>
      </c>
      <c r="I197" s="96">
        <v>277</v>
      </c>
      <c r="J197" s="84">
        <f t="shared" si="18"/>
        <v>-73</v>
      </c>
      <c r="K197" s="85">
        <f t="shared" si="19"/>
        <v>-111</v>
      </c>
      <c r="L197" s="97">
        <f t="shared" si="20"/>
        <v>79.14285714285715</v>
      </c>
      <c r="M197" s="98">
        <f t="shared" si="21"/>
        <v>71.3917525773196</v>
      </c>
      <c r="N197" s="94" t="str">
        <f t="shared" si="22"/>
        <v>지방</v>
      </c>
      <c r="O197" s="108" t="str">
        <f t="shared" si="23"/>
        <v>사립지방</v>
      </c>
    </row>
    <row r="198" spans="1:15" ht="13.5">
      <c r="A198" s="91">
        <v>183</v>
      </c>
      <c r="B198" s="92" t="s">
        <v>12</v>
      </c>
      <c r="C198" s="92" t="s">
        <v>4</v>
      </c>
      <c r="D198" s="92" t="s">
        <v>5</v>
      </c>
      <c r="E198" s="93" t="s">
        <v>499</v>
      </c>
      <c r="F198" s="94"/>
      <c r="G198" s="95">
        <v>850</v>
      </c>
      <c r="H198" s="96">
        <v>960</v>
      </c>
      <c r="I198" s="96">
        <v>242</v>
      </c>
      <c r="J198" s="84">
        <f t="shared" si="18"/>
        <v>-608</v>
      </c>
      <c r="K198" s="85">
        <f t="shared" si="19"/>
        <v>-718</v>
      </c>
      <c r="L198" s="97">
        <f t="shared" si="20"/>
        <v>28.47058823529412</v>
      </c>
      <c r="M198" s="98">
        <f t="shared" si="21"/>
        <v>25.208333333333332</v>
      </c>
      <c r="N198" s="94" t="str">
        <f t="shared" si="22"/>
        <v>지방</v>
      </c>
      <c r="O198" s="108" t="str">
        <f t="shared" si="23"/>
        <v>사립지방</v>
      </c>
    </row>
    <row r="199" spans="1:15" ht="13.5">
      <c r="A199" s="91">
        <v>184</v>
      </c>
      <c r="B199" s="92" t="s">
        <v>12</v>
      </c>
      <c r="C199" s="92" t="s">
        <v>4</v>
      </c>
      <c r="D199" s="92" t="s">
        <v>21</v>
      </c>
      <c r="E199" s="93" t="s">
        <v>434</v>
      </c>
      <c r="F199" s="94"/>
      <c r="G199" s="95">
        <v>1080</v>
      </c>
      <c r="H199" s="96">
        <v>1186</v>
      </c>
      <c r="I199" s="96">
        <v>1161</v>
      </c>
      <c r="J199" s="84">
        <f t="shared" si="18"/>
        <v>81</v>
      </c>
      <c r="K199" s="85">
        <f t="shared" si="19"/>
        <v>-25</v>
      </c>
      <c r="L199" s="97">
        <f t="shared" si="20"/>
        <v>107.5</v>
      </c>
      <c r="M199" s="98">
        <f t="shared" si="21"/>
        <v>97.8920741989882</v>
      </c>
      <c r="N199" s="94" t="str">
        <f t="shared" si="22"/>
        <v>수도권</v>
      </c>
      <c r="O199" s="108" t="str">
        <f t="shared" si="23"/>
        <v>사립수도권</v>
      </c>
    </row>
    <row r="200" spans="1:15" ht="13.5">
      <c r="A200" s="91">
        <v>185</v>
      </c>
      <c r="B200" s="92" t="s">
        <v>12</v>
      </c>
      <c r="C200" s="92" t="s">
        <v>4</v>
      </c>
      <c r="D200" s="92" t="s">
        <v>9</v>
      </c>
      <c r="E200" s="93" t="s">
        <v>435</v>
      </c>
      <c r="F200" s="94"/>
      <c r="G200" s="95">
        <v>1950</v>
      </c>
      <c r="H200" s="96">
        <v>2340</v>
      </c>
      <c r="I200" s="96">
        <v>1667</v>
      </c>
      <c r="J200" s="84">
        <f t="shared" si="18"/>
        <v>-283</v>
      </c>
      <c r="K200" s="85">
        <f t="shared" si="19"/>
        <v>-673</v>
      </c>
      <c r="L200" s="97">
        <f t="shared" si="20"/>
        <v>85.48717948717949</v>
      </c>
      <c r="M200" s="98">
        <f t="shared" si="21"/>
        <v>71.23931623931624</v>
      </c>
      <c r="N200" s="94" t="str">
        <f t="shared" si="22"/>
        <v>지방</v>
      </c>
      <c r="O200" s="108" t="str">
        <f t="shared" si="23"/>
        <v>사립지방</v>
      </c>
    </row>
    <row r="201" spans="1:15" ht="13.5">
      <c r="A201" s="91">
        <v>186</v>
      </c>
      <c r="B201" s="92" t="s">
        <v>12</v>
      </c>
      <c r="C201" s="92" t="s">
        <v>4</v>
      </c>
      <c r="D201" s="92" t="s">
        <v>9</v>
      </c>
      <c r="E201" s="93" t="s">
        <v>436</v>
      </c>
      <c r="F201" s="94"/>
      <c r="G201" s="95">
        <v>170</v>
      </c>
      <c r="H201" s="96">
        <v>180</v>
      </c>
      <c r="I201" s="96">
        <v>148</v>
      </c>
      <c r="J201" s="84">
        <f t="shared" si="18"/>
        <v>-22</v>
      </c>
      <c r="K201" s="85">
        <f t="shared" si="19"/>
        <v>-32</v>
      </c>
      <c r="L201" s="97">
        <f t="shared" si="20"/>
        <v>87.05882352941177</v>
      </c>
      <c r="M201" s="98">
        <f t="shared" si="21"/>
        <v>82.22222222222221</v>
      </c>
      <c r="N201" s="94" t="str">
        <f t="shared" si="22"/>
        <v>지방</v>
      </c>
      <c r="O201" s="108" t="str">
        <f t="shared" si="23"/>
        <v>사립지방</v>
      </c>
    </row>
    <row r="202" spans="1:15" ht="13.5">
      <c r="A202" s="91">
        <v>187</v>
      </c>
      <c r="B202" s="92" t="s">
        <v>12</v>
      </c>
      <c r="C202" s="92" t="s">
        <v>4</v>
      </c>
      <c r="D202" s="92" t="s">
        <v>8</v>
      </c>
      <c r="E202" s="93" t="s">
        <v>437</v>
      </c>
      <c r="F202" s="94"/>
      <c r="G202" s="95">
        <v>3253</v>
      </c>
      <c r="H202" s="96">
        <v>3426</v>
      </c>
      <c r="I202" s="96">
        <v>3524</v>
      </c>
      <c r="J202" s="84">
        <f t="shared" si="18"/>
        <v>271</v>
      </c>
      <c r="K202" s="85">
        <f t="shared" si="19"/>
        <v>98</v>
      </c>
      <c r="L202" s="97">
        <f t="shared" si="20"/>
        <v>108.33077159545034</v>
      </c>
      <c r="M202" s="98">
        <f t="shared" si="21"/>
        <v>102.8604786923526</v>
      </c>
      <c r="N202" s="94" t="str">
        <f t="shared" si="22"/>
        <v>지방</v>
      </c>
      <c r="O202" s="108" t="str">
        <f t="shared" si="23"/>
        <v>사립지방</v>
      </c>
    </row>
    <row r="203" spans="1:15" ht="13.5">
      <c r="A203" s="91">
        <v>188</v>
      </c>
      <c r="B203" s="92" t="s">
        <v>12</v>
      </c>
      <c r="C203" s="92" t="s">
        <v>13</v>
      </c>
      <c r="D203" s="92" t="s">
        <v>10</v>
      </c>
      <c r="E203" s="93" t="s">
        <v>438</v>
      </c>
      <c r="F203" s="94"/>
      <c r="G203" s="95">
        <v>1370</v>
      </c>
      <c r="H203" s="96">
        <v>1728</v>
      </c>
      <c r="I203" s="96">
        <v>1676</v>
      </c>
      <c r="J203" s="84">
        <f t="shared" si="18"/>
        <v>306</v>
      </c>
      <c r="K203" s="85">
        <f t="shared" si="19"/>
        <v>-52</v>
      </c>
      <c r="L203" s="97">
        <f t="shared" si="20"/>
        <v>122.33576642335765</v>
      </c>
      <c r="M203" s="98">
        <f t="shared" si="21"/>
        <v>96.99074074074075</v>
      </c>
      <c r="N203" s="94" t="str">
        <f t="shared" si="22"/>
        <v>지방</v>
      </c>
      <c r="O203" s="108" t="str">
        <f t="shared" si="23"/>
        <v>사립지방</v>
      </c>
    </row>
    <row r="204" spans="1:15" ht="13.5">
      <c r="A204" s="91">
        <v>189</v>
      </c>
      <c r="B204" s="92" t="s">
        <v>12</v>
      </c>
      <c r="C204" s="92" t="s">
        <v>4</v>
      </c>
      <c r="D204" s="92" t="s">
        <v>17</v>
      </c>
      <c r="E204" s="93" t="s">
        <v>547</v>
      </c>
      <c r="F204" s="94" t="s">
        <v>522</v>
      </c>
      <c r="G204" s="95">
        <v>2470</v>
      </c>
      <c r="H204" s="96">
        <v>2705</v>
      </c>
      <c r="I204" s="96">
        <v>2674</v>
      </c>
      <c r="J204" s="84">
        <f t="shared" si="18"/>
        <v>204</v>
      </c>
      <c r="K204" s="85">
        <f t="shared" si="19"/>
        <v>-31</v>
      </c>
      <c r="L204" s="97">
        <f t="shared" si="20"/>
        <v>108.2591093117409</v>
      </c>
      <c r="M204" s="98">
        <f t="shared" si="21"/>
        <v>98.8539741219963</v>
      </c>
      <c r="N204" s="94" t="str">
        <f t="shared" si="22"/>
        <v>수도권</v>
      </c>
      <c r="O204" s="108" t="str">
        <f t="shared" si="23"/>
        <v>사립수도권</v>
      </c>
    </row>
    <row r="205" spans="1:15" ht="13.5">
      <c r="A205" s="91">
        <v>189</v>
      </c>
      <c r="B205" s="92" t="s">
        <v>12</v>
      </c>
      <c r="C205" s="92" t="s">
        <v>4</v>
      </c>
      <c r="D205" s="92" t="s">
        <v>527</v>
      </c>
      <c r="E205" s="93" t="s">
        <v>547</v>
      </c>
      <c r="F205" s="94" t="s">
        <v>527</v>
      </c>
      <c r="G205" s="95">
        <v>1445</v>
      </c>
      <c r="H205" s="96">
        <v>1586</v>
      </c>
      <c r="I205" s="96">
        <v>1543</v>
      </c>
      <c r="J205" s="84">
        <f t="shared" si="18"/>
        <v>98</v>
      </c>
      <c r="K205" s="85">
        <f t="shared" si="19"/>
        <v>-43</v>
      </c>
      <c r="L205" s="97">
        <f t="shared" si="20"/>
        <v>106.78200692041521</v>
      </c>
      <c r="M205" s="98">
        <f t="shared" si="21"/>
        <v>97.28877679697352</v>
      </c>
      <c r="N205" s="94" t="str">
        <f t="shared" si="22"/>
        <v>지방</v>
      </c>
      <c r="O205" s="108" t="str">
        <f t="shared" si="23"/>
        <v>사립지방</v>
      </c>
    </row>
    <row r="206" spans="1:15" ht="13.5">
      <c r="A206" s="91">
        <v>190</v>
      </c>
      <c r="B206" s="92" t="s">
        <v>3</v>
      </c>
      <c r="C206" s="92" t="s">
        <v>73</v>
      </c>
      <c r="D206" s="92" t="s">
        <v>8</v>
      </c>
      <c r="E206" s="93" t="s">
        <v>548</v>
      </c>
      <c r="F206" s="94"/>
      <c r="G206" s="95">
        <v>574</v>
      </c>
      <c r="H206" s="96">
        <v>594</v>
      </c>
      <c r="I206" s="96">
        <v>593</v>
      </c>
      <c r="J206" s="84">
        <f t="shared" si="18"/>
        <v>19</v>
      </c>
      <c r="K206" s="85">
        <f t="shared" si="19"/>
        <v>-1</v>
      </c>
      <c r="L206" s="97">
        <f t="shared" si="20"/>
        <v>103.31010452961674</v>
      </c>
      <c r="M206" s="98">
        <f t="shared" si="21"/>
        <v>99.83164983164983</v>
      </c>
      <c r="N206" s="94" t="str">
        <f t="shared" si="22"/>
        <v>지방</v>
      </c>
      <c r="O206" s="108" t="str">
        <f t="shared" si="23"/>
        <v>국공립지방</v>
      </c>
    </row>
    <row r="207" spans="1:15" ht="13.5">
      <c r="A207" s="91">
        <v>191</v>
      </c>
      <c r="B207" s="92" t="s">
        <v>3</v>
      </c>
      <c r="C207" s="92" t="s">
        <v>73</v>
      </c>
      <c r="D207" s="92" t="s">
        <v>9</v>
      </c>
      <c r="E207" s="93" t="s">
        <v>549</v>
      </c>
      <c r="F207" s="94"/>
      <c r="G207" s="95">
        <v>520</v>
      </c>
      <c r="H207" s="96">
        <v>541</v>
      </c>
      <c r="I207" s="96">
        <v>540</v>
      </c>
      <c r="J207" s="84">
        <f t="shared" si="18"/>
        <v>20</v>
      </c>
      <c r="K207" s="85">
        <f t="shared" si="19"/>
        <v>-1</v>
      </c>
      <c r="L207" s="97">
        <f t="shared" si="20"/>
        <v>103.84615384615385</v>
      </c>
      <c r="M207" s="98">
        <f t="shared" si="21"/>
        <v>99.81515711645102</v>
      </c>
      <c r="N207" s="94" t="str">
        <f t="shared" si="22"/>
        <v>지방</v>
      </c>
      <c r="O207" s="108" t="str">
        <f t="shared" si="23"/>
        <v>국공립지방</v>
      </c>
    </row>
    <row r="208" spans="1:15" ht="13.5">
      <c r="A208" s="91">
        <v>192</v>
      </c>
      <c r="B208" s="92" t="s">
        <v>3</v>
      </c>
      <c r="C208" s="92" t="s">
        <v>73</v>
      </c>
      <c r="D208" s="92" t="s">
        <v>6</v>
      </c>
      <c r="E208" s="93" t="s">
        <v>550</v>
      </c>
      <c r="F208" s="94"/>
      <c r="G208" s="95">
        <v>614</v>
      </c>
      <c r="H208" s="96">
        <v>635</v>
      </c>
      <c r="I208" s="96">
        <v>629</v>
      </c>
      <c r="J208" s="84">
        <f t="shared" si="18"/>
        <v>15</v>
      </c>
      <c r="K208" s="85">
        <f t="shared" si="19"/>
        <v>-6</v>
      </c>
      <c r="L208" s="97">
        <f t="shared" si="20"/>
        <v>102.44299674267101</v>
      </c>
      <c r="M208" s="98">
        <f t="shared" si="21"/>
        <v>99.05511811023622</v>
      </c>
      <c r="N208" s="94" t="str">
        <f t="shared" si="22"/>
        <v>지방</v>
      </c>
      <c r="O208" s="108" t="str">
        <f t="shared" si="23"/>
        <v>국공립지방</v>
      </c>
    </row>
    <row r="209" spans="1:15" ht="13.5">
      <c r="A209" s="91">
        <v>193</v>
      </c>
      <c r="B209" s="92" t="s">
        <v>3</v>
      </c>
      <c r="C209" s="92" t="s">
        <v>73</v>
      </c>
      <c r="D209" s="92" t="s">
        <v>16</v>
      </c>
      <c r="E209" s="93" t="s">
        <v>551</v>
      </c>
      <c r="F209" s="94"/>
      <c r="G209" s="95">
        <v>613</v>
      </c>
      <c r="H209" s="96">
        <v>637</v>
      </c>
      <c r="I209" s="96">
        <v>637</v>
      </c>
      <c r="J209" s="84">
        <f t="shared" si="18"/>
        <v>24</v>
      </c>
      <c r="K209" s="85">
        <f t="shared" si="19"/>
        <v>0</v>
      </c>
      <c r="L209" s="97">
        <f t="shared" si="20"/>
        <v>103.91517128874388</v>
      </c>
      <c r="M209" s="98">
        <f t="shared" si="21"/>
        <v>100</v>
      </c>
      <c r="N209" s="94" t="str">
        <f t="shared" si="22"/>
        <v>지방</v>
      </c>
      <c r="O209" s="108" t="str">
        <f t="shared" si="23"/>
        <v>국공립지방</v>
      </c>
    </row>
    <row r="210" spans="1:15" ht="13.5">
      <c r="A210" s="91">
        <v>194</v>
      </c>
      <c r="B210" s="92" t="s">
        <v>3</v>
      </c>
      <c r="C210" s="92" t="s">
        <v>73</v>
      </c>
      <c r="D210" s="92" t="s">
        <v>17</v>
      </c>
      <c r="E210" s="93" t="s">
        <v>552</v>
      </c>
      <c r="F210" s="94"/>
      <c r="G210" s="95">
        <v>580</v>
      </c>
      <c r="H210" s="96">
        <v>604</v>
      </c>
      <c r="I210" s="96">
        <v>603</v>
      </c>
      <c r="J210" s="84">
        <f t="shared" si="18"/>
        <v>23</v>
      </c>
      <c r="K210" s="85">
        <f t="shared" si="19"/>
        <v>-1</v>
      </c>
      <c r="L210" s="97">
        <f t="shared" si="20"/>
        <v>103.9655172413793</v>
      </c>
      <c r="M210" s="98">
        <f t="shared" si="21"/>
        <v>99.83443708609272</v>
      </c>
      <c r="N210" s="94" t="str">
        <f t="shared" si="22"/>
        <v>수도권</v>
      </c>
      <c r="O210" s="108" t="str">
        <f t="shared" si="23"/>
        <v>국공립수도권</v>
      </c>
    </row>
    <row r="211" spans="1:15" ht="13.5">
      <c r="A211" s="91">
        <v>195</v>
      </c>
      <c r="B211" s="92" t="s">
        <v>3</v>
      </c>
      <c r="C211" s="92" t="s">
        <v>73</v>
      </c>
      <c r="D211" s="92" t="s">
        <v>18</v>
      </c>
      <c r="E211" s="93" t="s">
        <v>553</v>
      </c>
      <c r="F211" s="94"/>
      <c r="G211" s="95">
        <v>970</v>
      </c>
      <c r="H211" s="96">
        <v>1013</v>
      </c>
      <c r="I211" s="96">
        <v>1009</v>
      </c>
      <c r="J211" s="84">
        <f t="shared" si="18"/>
        <v>39</v>
      </c>
      <c r="K211" s="85">
        <f t="shared" si="19"/>
        <v>-4</v>
      </c>
      <c r="L211" s="97">
        <f t="shared" si="20"/>
        <v>104.02061855670104</v>
      </c>
      <c r="M211" s="98">
        <f t="shared" si="21"/>
        <v>99.60513326752222</v>
      </c>
      <c r="N211" s="94" t="str">
        <f t="shared" si="22"/>
        <v>수도권</v>
      </c>
      <c r="O211" s="108" t="str">
        <f t="shared" si="23"/>
        <v>국공립수도권</v>
      </c>
    </row>
    <row r="212" spans="1:15" ht="13.5">
      <c r="A212" s="91">
        <v>196</v>
      </c>
      <c r="B212" s="92" t="s">
        <v>3</v>
      </c>
      <c r="C212" s="92" t="s">
        <v>73</v>
      </c>
      <c r="D212" s="92" t="s">
        <v>10</v>
      </c>
      <c r="E212" s="93" t="s">
        <v>554</v>
      </c>
      <c r="F212" s="94"/>
      <c r="G212" s="95">
        <v>443</v>
      </c>
      <c r="H212" s="96">
        <v>456</v>
      </c>
      <c r="I212" s="96">
        <v>456</v>
      </c>
      <c r="J212" s="84">
        <f t="shared" si="18"/>
        <v>13</v>
      </c>
      <c r="K212" s="85">
        <f t="shared" si="19"/>
        <v>0</v>
      </c>
      <c r="L212" s="97">
        <f t="shared" si="20"/>
        <v>102.93453724604966</v>
      </c>
      <c r="M212" s="98">
        <f t="shared" si="21"/>
        <v>100</v>
      </c>
      <c r="N212" s="94" t="str">
        <f t="shared" si="22"/>
        <v>지방</v>
      </c>
      <c r="O212" s="108" t="str">
        <f t="shared" si="23"/>
        <v>국공립지방</v>
      </c>
    </row>
    <row r="213" spans="1:15" ht="13.5">
      <c r="A213" s="91">
        <v>197</v>
      </c>
      <c r="B213" s="92" t="s">
        <v>3</v>
      </c>
      <c r="C213" s="92" t="s">
        <v>73</v>
      </c>
      <c r="D213" s="92" t="s">
        <v>19</v>
      </c>
      <c r="E213" s="93" t="s">
        <v>555</v>
      </c>
      <c r="F213" s="94"/>
      <c r="G213" s="95">
        <v>160</v>
      </c>
      <c r="H213" s="96">
        <v>169</v>
      </c>
      <c r="I213" s="96">
        <v>169</v>
      </c>
      <c r="J213" s="84">
        <f t="shared" si="18"/>
        <v>9</v>
      </c>
      <c r="K213" s="85">
        <f t="shared" si="19"/>
        <v>0</v>
      </c>
      <c r="L213" s="97">
        <f t="shared" si="20"/>
        <v>105.62499999999999</v>
      </c>
      <c r="M213" s="98">
        <f t="shared" si="21"/>
        <v>100</v>
      </c>
      <c r="N213" s="94" t="str">
        <f t="shared" si="22"/>
        <v>지방</v>
      </c>
      <c r="O213" s="108" t="str">
        <f t="shared" si="23"/>
        <v>국공립지방</v>
      </c>
    </row>
    <row r="214" spans="1:15" ht="13.5">
      <c r="A214" s="91">
        <v>198</v>
      </c>
      <c r="B214" s="92" t="s">
        <v>3</v>
      </c>
      <c r="C214" s="92" t="s">
        <v>73</v>
      </c>
      <c r="D214" s="92" t="s">
        <v>7</v>
      </c>
      <c r="E214" s="93" t="s">
        <v>556</v>
      </c>
      <c r="F214" s="94"/>
      <c r="G214" s="95">
        <v>540</v>
      </c>
      <c r="H214" s="96">
        <v>561</v>
      </c>
      <c r="I214" s="96">
        <v>557</v>
      </c>
      <c r="J214" s="84">
        <f t="shared" si="18"/>
        <v>17</v>
      </c>
      <c r="K214" s="85">
        <f t="shared" si="19"/>
        <v>-4</v>
      </c>
      <c r="L214" s="97">
        <f t="shared" si="20"/>
        <v>103.14814814814814</v>
      </c>
      <c r="M214" s="98">
        <f t="shared" si="21"/>
        <v>99.28698752228165</v>
      </c>
      <c r="N214" s="94" t="str">
        <f t="shared" si="22"/>
        <v>지방</v>
      </c>
      <c r="O214" s="108" t="str">
        <f t="shared" si="23"/>
        <v>국공립지방</v>
      </c>
    </row>
    <row r="215" spans="1:15" ht="13.5">
      <c r="A215" s="91">
        <v>199</v>
      </c>
      <c r="B215" s="92" t="s">
        <v>3</v>
      </c>
      <c r="C215" s="92" t="s">
        <v>73</v>
      </c>
      <c r="D215" s="92" t="s">
        <v>20</v>
      </c>
      <c r="E215" s="93" t="s">
        <v>557</v>
      </c>
      <c r="F215" s="94"/>
      <c r="G215" s="95">
        <v>463</v>
      </c>
      <c r="H215" s="96">
        <v>481</v>
      </c>
      <c r="I215" s="96">
        <v>478</v>
      </c>
      <c r="J215" s="84">
        <f t="shared" si="18"/>
        <v>15</v>
      </c>
      <c r="K215" s="85">
        <f t="shared" si="19"/>
        <v>-3</v>
      </c>
      <c r="L215" s="97">
        <f t="shared" si="20"/>
        <v>103.23974082073435</v>
      </c>
      <c r="M215" s="98">
        <f t="shared" si="21"/>
        <v>99.37629937629939</v>
      </c>
      <c r="N215" s="94" t="str">
        <f t="shared" si="22"/>
        <v>지방</v>
      </c>
      <c r="O215" s="108" t="str">
        <f t="shared" si="23"/>
        <v>국공립지방</v>
      </c>
    </row>
    <row r="216" spans="1:15" ht="13.5">
      <c r="A216" s="91">
        <v>200</v>
      </c>
      <c r="B216" s="92" t="s">
        <v>3</v>
      </c>
      <c r="C216" s="92" t="s">
        <v>73</v>
      </c>
      <c r="D216" s="92" t="s">
        <v>5</v>
      </c>
      <c r="E216" s="93" t="s">
        <v>558</v>
      </c>
      <c r="F216" s="94"/>
      <c r="G216" s="95">
        <v>539</v>
      </c>
      <c r="H216" s="96">
        <v>565</v>
      </c>
      <c r="I216" s="96">
        <v>564</v>
      </c>
      <c r="J216" s="84">
        <f t="shared" si="18"/>
        <v>25</v>
      </c>
      <c r="K216" s="85">
        <f t="shared" si="19"/>
        <v>-1</v>
      </c>
      <c r="L216" s="97">
        <f t="shared" si="20"/>
        <v>104.63821892393321</v>
      </c>
      <c r="M216" s="98">
        <f t="shared" si="21"/>
        <v>99.82300884955752</v>
      </c>
      <c r="N216" s="94" t="str">
        <f t="shared" si="22"/>
        <v>지방</v>
      </c>
      <c r="O216" s="108" t="str">
        <f t="shared" si="23"/>
        <v>국공립지방</v>
      </c>
    </row>
    <row r="217" spans="1:14" ht="14.25" thickBot="1">
      <c r="A217" s="72"/>
      <c r="B217" s="73"/>
      <c r="C217" s="73"/>
      <c r="D217" s="73"/>
      <c r="E217" s="99"/>
      <c r="F217" s="74" t="s">
        <v>500</v>
      </c>
      <c r="G217" s="100">
        <f>SUM(G3:G216)</f>
        <v>348776</v>
      </c>
      <c r="H217" s="100">
        <f>SUM(H3:H216)</f>
        <v>387993</v>
      </c>
      <c r="I217" s="100">
        <f>SUM(I3:I216)</f>
        <v>363836</v>
      </c>
      <c r="J217" s="101">
        <f t="shared" si="18"/>
        <v>15060</v>
      </c>
      <c r="K217" s="102">
        <f t="shared" si="19"/>
        <v>-24157</v>
      </c>
      <c r="L217" s="103">
        <f t="shared" si="20"/>
        <v>104.31795765763698</v>
      </c>
      <c r="M217" s="104">
        <f t="shared" si="21"/>
        <v>93.77385674483818</v>
      </c>
      <c r="N217" s="74"/>
    </row>
  </sheetData>
  <autoFilter ref="A2:G217"/>
  <mergeCells count="3">
    <mergeCell ref="N1:N2"/>
    <mergeCell ref="J1:K1"/>
    <mergeCell ref="L1:M1"/>
  </mergeCells>
  <printOptions/>
  <pageMargins left="0.56" right="0.51" top="0.85" bottom="0.58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9"/>
  <sheetViews>
    <sheetView workbookViewId="0" topLeftCell="A1">
      <pane ySplit="2" topLeftCell="BM3" activePane="bottomLeft" state="frozen"/>
      <selection pane="topLeft" activeCell="A1" sqref="A1"/>
      <selection pane="bottomLeft" activeCell="N3" sqref="N3"/>
    </sheetView>
  </sheetViews>
  <sheetFormatPr defaultColWidth="8.88671875" defaultRowHeight="17.25" customHeight="1"/>
  <cols>
    <col min="1" max="4" width="6.21484375" style="124" bestFit="1" customWidth="1"/>
    <col min="5" max="5" width="18.10546875" style="118" bestFit="1" customWidth="1"/>
    <col min="6" max="6" width="5.3359375" style="118" bestFit="1" customWidth="1"/>
    <col min="7" max="8" width="8.6640625" style="118" bestFit="1" customWidth="1"/>
    <col min="9" max="9" width="8.77734375" style="118" bestFit="1" customWidth="1"/>
    <col min="10" max="10" width="7.10546875" style="118" bestFit="1" customWidth="1"/>
    <col min="11" max="11" width="6.3359375" style="118" bestFit="1" customWidth="1"/>
    <col min="12" max="13" width="4.88671875" style="118" bestFit="1" customWidth="1"/>
    <col min="14" max="14" width="6.21484375" style="124" bestFit="1" customWidth="1"/>
    <col min="15" max="16384" width="8.88671875" style="118" customWidth="1"/>
  </cols>
  <sheetData>
    <row r="1" spans="1:14" ht="17.25" customHeight="1">
      <c r="A1" s="92" t="s">
        <v>571</v>
      </c>
      <c r="B1" s="92" t="s">
        <v>572</v>
      </c>
      <c r="C1" s="92" t="s">
        <v>573</v>
      </c>
      <c r="D1" s="92" t="s">
        <v>574</v>
      </c>
      <c r="E1" s="115" t="s">
        <v>2</v>
      </c>
      <c r="F1" s="115" t="s">
        <v>575</v>
      </c>
      <c r="G1" s="116" t="s">
        <v>576</v>
      </c>
      <c r="H1" s="117" t="s">
        <v>577</v>
      </c>
      <c r="I1" s="117" t="s">
        <v>578</v>
      </c>
      <c r="J1" s="169" t="s">
        <v>579</v>
      </c>
      <c r="K1" s="169"/>
      <c r="L1" s="170" t="s">
        <v>580</v>
      </c>
      <c r="M1" s="171"/>
      <c r="N1" s="92" t="s">
        <v>581</v>
      </c>
    </row>
    <row r="2" spans="1:14" ht="17.25" customHeight="1">
      <c r="A2" s="92" t="s">
        <v>567</v>
      </c>
      <c r="B2" s="92" t="s">
        <v>23</v>
      </c>
      <c r="C2" s="92" t="s">
        <v>24</v>
      </c>
      <c r="D2" s="92" t="s">
        <v>1</v>
      </c>
      <c r="E2" s="115" t="s">
        <v>2</v>
      </c>
      <c r="F2" s="115" t="s">
        <v>575</v>
      </c>
      <c r="G2" s="116" t="s">
        <v>576</v>
      </c>
      <c r="H2" s="116" t="s">
        <v>577</v>
      </c>
      <c r="I2" s="116" t="s">
        <v>578</v>
      </c>
      <c r="J2" s="115" t="s">
        <v>582</v>
      </c>
      <c r="K2" s="115" t="s">
        <v>583</v>
      </c>
      <c r="L2" s="115" t="s">
        <v>584</v>
      </c>
      <c r="M2" s="115" t="s">
        <v>585</v>
      </c>
      <c r="N2" s="92" t="s">
        <v>581</v>
      </c>
    </row>
    <row r="3" spans="1:15" ht="17.25" customHeight="1">
      <c r="A3" s="115">
        <v>1</v>
      </c>
      <c r="B3" s="115" t="s">
        <v>566</v>
      </c>
      <c r="C3" s="115" t="s">
        <v>4</v>
      </c>
      <c r="D3" s="115" t="s">
        <v>5</v>
      </c>
      <c r="E3" s="119" t="s">
        <v>253</v>
      </c>
      <c r="F3" s="119"/>
      <c r="G3" s="119">
        <v>2037</v>
      </c>
      <c r="H3" s="119">
        <v>2287</v>
      </c>
      <c r="I3" s="119">
        <v>2172</v>
      </c>
      <c r="J3" s="119">
        <f aca="true" t="shared" si="0" ref="J3:J66">G3-I3</f>
        <v>-135</v>
      </c>
      <c r="K3" s="119">
        <f aca="true" t="shared" si="1" ref="K3:K66">H3-I3</f>
        <v>115</v>
      </c>
      <c r="L3" s="120">
        <f aca="true" t="shared" si="2" ref="L3:L66">ROUND(I3/G3*100,1)</f>
        <v>106.6</v>
      </c>
      <c r="M3" s="120">
        <f aca="true" t="shared" si="3" ref="M3:M66">ROUND(I3/H3*100,1)</f>
        <v>95</v>
      </c>
      <c r="N3" s="115" t="s">
        <v>25</v>
      </c>
      <c r="O3" s="108" t="str">
        <f>CONCATENATE(B3,N3)</f>
        <v>국공립지방</v>
      </c>
    </row>
    <row r="4" spans="1:15" ht="17.25" customHeight="1">
      <c r="A4" s="115">
        <v>2</v>
      </c>
      <c r="B4" s="115" t="s">
        <v>566</v>
      </c>
      <c r="C4" s="115" t="s">
        <v>4</v>
      </c>
      <c r="D4" s="115" t="s">
        <v>5</v>
      </c>
      <c r="E4" s="119" t="s">
        <v>254</v>
      </c>
      <c r="F4" s="119" t="s">
        <v>586</v>
      </c>
      <c r="G4" s="119">
        <v>3346</v>
      </c>
      <c r="H4" s="119">
        <v>3597</v>
      </c>
      <c r="I4" s="119">
        <v>3543</v>
      </c>
      <c r="J4" s="119">
        <f t="shared" si="0"/>
        <v>-197</v>
      </c>
      <c r="K4" s="119">
        <f t="shared" si="1"/>
        <v>54</v>
      </c>
      <c r="L4" s="120">
        <f t="shared" si="2"/>
        <v>105.9</v>
      </c>
      <c r="M4" s="120">
        <f t="shared" si="3"/>
        <v>98.5</v>
      </c>
      <c r="N4" s="115" t="s">
        <v>25</v>
      </c>
      <c r="O4" s="108" t="str">
        <f aca="true" t="shared" si="4" ref="O4:O67">CONCATENATE(B4,N4)</f>
        <v>국공립지방</v>
      </c>
    </row>
    <row r="5" spans="1:15" ht="17.25" customHeight="1">
      <c r="A5" s="115">
        <v>2</v>
      </c>
      <c r="B5" s="115" t="s">
        <v>566</v>
      </c>
      <c r="C5" s="115" t="s">
        <v>4</v>
      </c>
      <c r="D5" s="115" t="s">
        <v>5</v>
      </c>
      <c r="E5" s="119" t="s">
        <v>587</v>
      </c>
      <c r="F5" s="119" t="s">
        <v>588</v>
      </c>
      <c r="G5" s="119">
        <v>1566</v>
      </c>
      <c r="H5" s="119">
        <v>1746</v>
      </c>
      <c r="I5" s="119">
        <v>1661</v>
      </c>
      <c r="J5" s="119">
        <f t="shared" si="0"/>
        <v>-95</v>
      </c>
      <c r="K5" s="119">
        <f t="shared" si="1"/>
        <v>85</v>
      </c>
      <c r="L5" s="120">
        <f t="shared" si="2"/>
        <v>106.1</v>
      </c>
      <c r="M5" s="120">
        <f t="shared" si="3"/>
        <v>95.1</v>
      </c>
      <c r="N5" s="115" t="s">
        <v>25</v>
      </c>
      <c r="O5" s="108" t="str">
        <f t="shared" si="4"/>
        <v>국공립지방</v>
      </c>
    </row>
    <row r="6" spans="1:15" ht="17.25" customHeight="1">
      <c r="A6" s="115">
        <v>3</v>
      </c>
      <c r="B6" s="115" t="s">
        <v>566</v>
      </c>
      <c r="C6" s="115" t="s">
        <v>4</v>
      </c>
      <c r="D6" s="115" t="s">
        <v>6</v>
      </c>
      <c r="E6" s="119" t="s">
        <v>255</v>
      </c>
      <c r="F6" s="119"/>
      <c r="G6" s="119">
        <v>3983</v>
      </c>
      <c r="H6" s="119">
        <v>4347</v>
      </c>
      <c r="I6" s="119">
        <v>4206</v>
      </c>
      <c r="J6" s="119">
        <f t="shared" si="0"/>
        <v>-223</v>
      </c>
      <c r="K6" s="119">
        <f t="shared" si="1"/>
        <v>141</v>
      </c>
      <c r="L6" s="120">
        <f t="shared" si="2"/>
        <v>105.6</v>
      </c>
      <c r="M6" s="120">
        <f t="shared" si="3"/>
        <v>96.8</v>
      </c>
      <c r="N6" s="115" t="s">
        <v>25</v>
      </c>
      <c r="O6" s="108" t="str">
        <f t="shared" si="4"/>
        <v>국공립지방</v>
      </c>
    </row>
    <row r="7" spans="1:15" ht="17.25" customHeight="1">
      <c r="A7" s="115">
        <v>4</v>
      </c>
      <c r="B7" s="115" t="s">
        <v>566</v>
      </c>
      <c r="C7" s="115" t="s">
        <v>4</v>
      </c>
      <c r="D7" s="115" t="s">
        <v>7</v>
      </c>
      <c r="E7" s="119" t="s">
        <v>256</v>
      </c>
      <c r="F7" s="119"/>
      <c r="G7" s="119">
        <v>3268</v>
      </c>
      <c r="H7" s="119">
        <v>3585</v>
      </c>
      <c r="I7" s="119">
        <v>3467</v>
      </c>
      <c r="J7" s="119">
        <f t="shared" si="0"/>
        <v>-199</v>
      </c>
      <c r="K7" s="119">
        <f t="shared" si="1"/>
        <v>118</v>
      </c>
      <c r="L7" s="120">
        <f t="shared" si="2"/>
        <v>106.1</v>
      </c>
      <c r="M7" s="120">
        <f t="shared" si="3"/>
        <v>96.7</v>
      </c>
      <c r="N7" s="115" t="s">
        <v>25</v>
      </c>
      <c r="O7" s="108" t="str">
        <f t="shared" si="4"/>
        <v>국공립지방</v>
      </c>
    </row>
    <row r="8" spans="1:15" ht="17.25" customHeight="1">
      <c r="A8" s="115">
        <v>5</v>
      </c>
      <c r="B8" s="115" t="s">
        <v>566</v>
      </c>
      <c r="C8" s="115" t="s">
        <v>4</v>
      </c>
      <c r="D8" s="115" t="s">
        <v>8</v>
      </c>
      <c r="E8" s="119" t="s">
        <v>258</v>
      </c>
      <c r="F8" s="119"/>
      <c r="G8" s="119">
        <v>3101</v>
      </c>
      <c r="H8" s="119">
        <v>3553</v>
      </c>
      <c r="I8" s="119">
        <v>3330</v>
      </c>
      <c r="J8" s="119">
        <f t="shared" si="0"/>
        <v>-229</v>
      </c>
      <c r="K8" s="119">
        <f t="shared" si="1"/>
        <v>223</v>
      </c>
      <c r="L8" s="120">
        <f t="shared" si="2"/>
        <v>107.4</v>
      </c>
      <c r="M8" s="120">
        <f t="shared" si="3"/>
        <v>93.7</v>
      </c>
      <c r="N8" s="115" t="s">
        <v>25</v>
      </c>
      <c r="O8" s="108" t="str">
        <f t="shared" si="4"/>
        <v>국공립지방</v>
      </c>
    </row>
    <row r="9" spans="1:15" ht="17.25" customHeight="1">
      <c r="A9" s="115">
        <v>6</v>
      </c>
      <c r="B9" s="115" t="s">
        <v>566</v>
      </c>
      <c r="C9" s="115" t="s">
        <v>4</v>
      </c>
      <c r="D9" s="115" t="s">
        <v>10</v>
      </c>
      <c r="E9" s="119" t="s">
        <v>260</v>
      </c>
      <c r="F9" s="119"/>
      <c r="G9" s="119">
        <v>1931</v>
      </c>
      <c r="H9" s="119">
        <v>2265</v>
      </c>
      <c r="I9" s="119">
        <v>2134</v>
      </c>
      <c r="J9" s="119">
        <f t="shared" si="0"/>
        <v>-203</v>
      </c>
      <c r="K9" s="119">
        <f t="shared" si="1"/>
        <v>131</v>
      </c>
      <c r="L9" s="120">
        <f t="shared" si="2"/>
        <v>110.5</v>
      </c>
      <c r="M9" s="120">
        <f t="shared" si="3"/>
        <v>94.2</v>
      </c>
      <c r="N9" s="115" t="s">
        <v>25</v>
      </c>
      <c r="O9" s="108" t="str">
        <f t="shared" si="4"/>
        <v>국공립지방</v>
      </c>
    </row>
    <row r="10" spans="1:15" ht="17.25" customHeight="1">
      <c r="A10" s="115">
        <v>7</v>
      </c>
      <c r="B10" s="115" t="s">
        <v>566</v>
      </c>
      <c r="C10" s="115" t="s">
        <v>4</v>
      </c>
      <c r="D10" s="115" t="s">
        <v>11</v>
      </c>
      <c r="E10" s="119" t="s">
        <v>261</v>
      </c>
      <c r="F10" s="119"/>
      <c r="G10" s="119">
        <v>1359</v>
      </c>
      <c r="H10" s="119">
        <v>1467</v>
      </c>
      <c r="I10" s="119">
        <v>1434</v>
      </c>
      <c r="J10" s="119">
        <f t="shared" si="0"/>
        <v>-75</v>
      </c>
      <c r="K10" s="119">
        <f t="shared" si="1"/>
        <v>33</v>
      </c>
      <c r="L10" s="120">
        <f t="shared" si="2"/>
        <v>105.5</v>
      </c>
      <c r="M10" s="120">
        <f t="shared" si="3"/>
        <v>97.8</v>
      </c>
      <c r="N10" s="115" t="s">
        <v>25</v>
      </c>
      <c r="O10" s="108" t="str">
        <f t="shared" si="4"/>
        <v>국공립지방</v>
      </c>
    </row>
    <row r="11" spans="1:15" ht="17.25" customHeight="1">
      <c r="A11" s="115">
        <v>8</v>
      </c>
      <c r="B11" s="115" t="s">
        <v>566</v>
      </c>
      <c r="C11" s="115" t="s">
        <v>4</v>
      </c>
      <c r="D11" s="115" t="s">
        <v>15</v>
      </c>
      <c r="E11" s="119" t="s">
        <v>264</v>
      </c>
      <c r="F11" s="119"/>
      <c r="G11" s="119">
        <v>1785</v>
      </c>
      <c r="H11" s="119">
        <v>1958</v>
      </c>
      <c r="I11" s="119">
        <v>1923</v>
      </c>
      <c r="J11" s="119">
        <f t="shared" si="0"/>
        <v>-138</v>
      </c>
      <c r="K11" s="119">
        <f t="shared" si="1"/>
        <v>35</v>
      </c>
      <c r="L11" s="120">
        <f t="shared" si="2"/>
        <v>107.7</v>
      </c>
      <c r="M11" s="120">
        <f t="shared" si="3"/>
        <v>98.2</v>
      </c>
      <c r="N11" s="115" t="s">
        <v>25</v>
      </c>
      <c r="O11" s="108" t="str">
        <f t="shared" si="4"/>
        <v>국공립지방</v>
      </c>
    </row>
    <row r="12" spans="1:15" ht="17.25" customHeight="1">
      <c r="A12" s="115">
        <v>9</v>
      </c>
      <c r="B12" s="115" t="s">
        <v>566</v>
      </c>
      <c r="C12" s="115" t="s">
        <v>4</v>
      </c>
      <c r="D12" s="115" t="s">
        <v>15</v>
      </c>
      <c r="E12" s="119" t="s">
        <v>265</v>
      </c>
      <c r="F12" s="119"/>
      <c r="G12" s="119">
        <v>616</v>
      </c>
      <c r="H12" s="119">
        <v>654</v>
      </c>
      <c r="I12" s="119">
        <v>647</v>
      </c>
      <c r="J12" s="119">
        <f t="shared" si="0"/>
        <v>-31</v>
      </c>
      <c r="K12" s="119">
        <f t="shared" si="1"/>
        <v>7</v>
      </c>
      <c r="L12" s="120">
        <f t="shared" si="2"/>
        <v>105</v>
      </c>
      <c r="M12" s="120">
        <f t="shared" si="3"/>
        <v>98.9</v>
      </c>
      <c r="N12" s="115" t="s">
        <v>25</v>
      </c>
      <c r="O12" s="108" t="str">
        <f t="shared" si="4"/>
        <v>국공립지방</v>
      </c>
    </row>
    <row r="13" spans="1:15" ht="17.25" customHeight="1">
      <c r="A13" s="115">
        <v>10</v>
      </c>
      <c r="B13" s="115" t="s">
        <v>566</v>
      </c>
      <c r="C13" s="115" t="s">
        <v>4</v>
      </c>
      <c r="D13" s="115" t="s">
        <v>16</v>
      </c>
      <c r="E13" s="119" t="s">
        <v>267</v>
      </c>
      <c r="F13" s="119"/>
      <c r="G13" s="119">
        <v>3546</v>
      </c>
      <c r="H13" s="119">
        <v>3746</v>
      </c>
      <c r="I13" s="119">
        <v>3708</v>
      </c>
      <c r="J13" s="119">
        <f t="shared" si="0"/>
        <v>-162</v>
      </c>
      <c r="K13" s="119">
        <f t="shared" si="1"/>
        <v>38</v>
      </c>
      <c r="L13" s="120">
        <f t="shared" si="2"/>
        <v>104.6</v>
      </c>
      <c r="M13" s="120">
        <f t="shared" si="3"/>
        <v>99</v>
      </c>
      <c r="N13" s="115" t="s">
        <v>25</v>
      </c>
      <c r="O13" s="108" t="str">
        <f t="shared" si="4"/>
        <v>국공립지방</v>
      </c>
    </row>
    <row r="14" spans="1:15" ht="17.25" customHeight="1">
      <c r="A14" s="115">
        <v>11</v>
      </c>
      <c r="B14" s="115" t="s">
        <v>566</v>
      </c>
      <c r="C14" s="115" t="s">
        <v>4</v>
      </c>
      <c r="D14" s="115" t="s">
        <v>16</v>
      </c>
      <c r="E14" s="119" t="s">
        <v>269</v>
      </c>
      <c r="F14" s="119" t="s">
        <v>589</v>
      </c>
      <c r="G14" s="119">
        <v>4054</v>
      </c>
      <c r="H14" s="119">
        <v>4120</v>
      </c>
      <c r="I14" s="119">
        <v>4064</v>
      </c>
      <c r="J14" s="119">
        <f t="shared" si="0"/>
        <v>-10</v>
      </c>
      <c r="K14" s="119">
        <f t="shared" si="1"/>
        <v>56</v>
      </c>
      <c r="L14" s="120">
        <f t="shared" si="2"/>
        <v>100.2</v>
      </c>
      <c r="M14" s="120">
        <f t="shared" si="3"/>
        <v>98.6</v>
      </c>
      <c r="N14" s="115" t="s">
        <v>25</v>
      </c>
      <c r="O14" s="108" t="str">
        <f t="shared" si="4"/>
        <v>국공립지방</v>
      </c>
    </row>
    <row r="15" spans="1:15" ht="17.25" customHeight="1">
      <c r="A15" s="115">
        <v>11</v>
      </c>
      <c r="B15" s="115" t="s">
        <v>566</v>
      </c>
      <c r="C15" s="115" t="s">
        <v>4</v>
      </c>
      <c r="D15" s="115" t="s">
        <v>590</v>
      </c>
      <c r="E15" s="119" t="s">
        <v>591</v>
      </c>
      <c r="F15" s="119" t="s">
        <v>592</v>
      </c>
      <c r="G15" s="119">
        <v>540</v>
      </c>
      <c r="H15" s="119">
        <v>954</v>
      </c>
      <c r="I15" s="119">
        <v>834</v>
      </c>
      <c r="J15" s="119">
        <f t="shared" si="0"/>
        <v>-294</v>
      </c>
      <c r="K15" s="119">
        <f t="shared" si="1"/>
        <v>120</v>
      </c>
      <c r="L15" s="120">
        <f t="shared" si="2"/>
        <v>154.4</v>
      </c>
      <c r="M15" s="120">
        <f t="shared" si="3"/>
        <v>87.4</v>
      </c>
      <c r="N15" s="115" t="s">
        <v>25</v>
      </c>
      <c r="O15" s="108" t="str">
        <f t="shared" si="4"/>
        <v>국공립지방</v>
      </c>
    </row>
    <row r="16" spans="1:15" ht="17.25" customHeight="1">
      <c r="A16" s="115">
        <v>12</v>
      </c>
      <c r="B16" s="115" t="s">
        <v>566</v>
      </c>
      <c r="C16" s="115" t="s">
        <v>13</v>
      </c>
      <c r="D16" s="115" t="s">
        <v>11</v>
      </c>
      <c r="E16" s="119" t="s">
        <v>271</v>
      </c>
      <c r="F16" s="119"/>
      <c r="G16" s="119">
        <v>1152</v>
      </c>
      <c r="H16" s="119">
        <v>1285</v>
      </c>
      <c r="I16" s="119">
        <v>1246</v>
      </c>
      <c r="J16" s="119">
        <f t="shared" si="0"/>
        <v>-94</v>
      </c>
      <c r="K16" s="119">
        <f t="shared" si="1"/>
        <v>39</v>
      </c>
      <c r="L16" s="120">
        <f t="shared" si="2"/>
        <v>108.2</v>
      </c>
      <c r="M16" s="120">
        <f t="shared" si="3"/>
        <v>97</v>
      </c>
      <c r="N16" s="115" t="s">
        <v>25</v>
      </c>
      <c r="O16" s="108" t="str">
        <f t="shared" si="4"/>
        <v>국공립지방</v>
      </c>
    </row>
    <row r="17" spans="1:15" ht="17.25" customHeight="1">
      <c r="A17" s="115">
        <v>13</v>
      </c>
      <c r="B17" s="115" t="s">
        <v>566</v>
      </c>
      <c r="C17" s="115" t="s">
        <v>4</v>
      </c>
      <c r="D17" s="115" t="s">
        <v>17</v>
      </c>
      <c r="E17" s="119" t="s">
        <v>273</v>
      </c>
      <c r="F17" s="119"/>
      <c r="G17" s="119">
        <v>3162</v>
      </c>
      <c r="H17" s="119">
        <v>3459</v>
      </c>
      <c r="I17" s="119">
        <v>3398</v>
      </c>
      <c r="J17" s="119">
        <f t="shared" si="0"/>
        <v>-236</v>
      </c>
      <c r="K17" s="119">
        <f t="shared" si="1"/>
        <v>61</v>
      </c>
      <c r="L17" s="120">
        <f t="shared" si="2"/>
        <v>107.5</v>
      </c>
      <c r="M17" s="120">
        <f t="shared" si="3"/>
        <v>98.2</v>
      </c>
      <c r="N17" s="115" t="s">
        <v>26</v>
      </c>
      <c r="O17" s="108" t="str">
        <f t="shared" si="4"/>
        <v>국공립수도권</v>
      </c>
    </row>
    <row r="18" spans="1:15" ht="17.25" customHeight="1">
      <c r="A18" s="115">
        <v>14</v>
      </c>
      <c r="B18" s="115" t="s">
        <v>566</v>
      </c>
      <c r="C18" s="115" t="s">
        <v>13</v>
      </c>
      <c r="D18" s="115" t="s">
        <v>17</v>
      </c>
      <c r="E18" s="119" t="s">
        <v>274</v>
      </c>
      <c r="F18" s="119"/>
      <c r="G18" s="119">
        <v>2061</v>
      </c>
      <c r="H18" s="119">
        <v>2162</v>
      </c>
      <c r="I18" s="119">
        <v>2102</v>
      </c>
      <c r="J18" s="119">
        <f t="shared" si="0"/>
        <v>-41</v>
      </c>
      <c r="K18" s="119">
        <f t="shared" si="1"/>
        <v>60</v>
      </c>
      <c r="L18" s="120">
        <f t="shared" si="2"/>
        <v>102</v>
      </c>
      <c r="M18" s="120">
        <f t="shared" si="3"/>
        <v>97.2</v>
      </c>
      <c r="N18" s="115" t="s">
        <v>26</v>
      </c>
      <c r="O18" s="108" t="str">
        <f t="shared" si="4"/>
        <v>국공립수도권</v>
      </c>
    </row>
    <row r="19" spans="1:15" ht="17.25" customHeight="1">
      <c r="A19" s="115">
        <v>15</v>
      </c>
      <c r="B19" s="115" t="s">
        <v>566</v>
      </c>
      <c r="C19" s="115" t="s">
        <v>4</v>
      </c>
      <c r="D19" s="115" t="s">
        <v>17</v>
      </c>
      <c r="E19" s="119" t="s">
        <v>275</v>
      </c>
      <c r="F19" s="119"/>
      <c r="G19" s="119">
        <v>1805</v>
      </c>
      <c r="H19" s="119">
        <v>1917</v>
      </c>
      <c r="I19" s="119">
        <v>1871</v>
      </c>
      <c r="J19" s="119">
        <f t="shared" si="0"/>
        <v>-66</v>
      </c>
      <c r="K19" s="119">
        <f t="shared" si="1"/>
        <v>46</v>
      </c>
      <c r="L19" s="120">
        <f t="shared" si="2"/>
        <v>103.7</v>
      </c>
      <c r="M19" s="120">
        <f t="shared" si="3"/>
        <v>97.6</v>
      </c>
      <c r="N19" s="115" t="s">
        <v>26</v>
      </c>
      <c r="O19" s="108" t="str">
        <f t="shared" si="4"/>
        <v>국공립수도권</v>
      </c>
    </row>
    <row r="20" spans="1:15" ht="17.25" customHeight="1">
      <c r="A20" s="115">
        <v>16</v>
      </c>
      <c r="B20" s="115" t="s">
        <v>566</v>
      </c>
      <c r="C20" s="115" t="s">
        <v>4</v>
      </c>
      <c r="D20" s="115" t="s">
        <v>15</v>
      </c>
      <c r="E20" s="119" t="s">
        <v>276</v>
      </c>
      <c r="F20" s="119"/>
      <c r="G20" s="119">
        <v>1856</v>
      </c>
      <c r="H20" s="119">
        <v>2017</v>
      </c>
      <c r="I20" s="119">
        <v>2005</v>
      </c>
      <c r="J20" s="119">
        <f t="shared" si="0"/>
        <v>-149</v>
      </c>
      <c r="K20" s="119">
        <f t="shared" si="1"/>
        <v>12</v>
      </c>
      <c r="L20" s="120">
        <f t="shared" si="2"/>
        <v>108</v>
      </c>
      <c r="M20" s="120">
        <f t="shared" si="3"/>
        <v>99.4</v>
      </c>
      <c r="N20" s="115" t="s">
        <v>25</v>
      </c>
      <c r="O20" s="108" t="str">
        <f t="shared" si="4"/>
        <v>국공립지방</v>
      </c>
    </row>
    <row r="21" spans="1:15" ht="17.25" customHeight="1">
      <c r="A21" s="115">
        <v>17</v>
      </c>
      <c r="B21" s="115" t="s">
        <v>566</v>
      </c>
      <c r="C21" s="115" t="s">
        <v>4</v>
      </c>
      <c r="D21" s="115" t="s">
        <v>11</v>
      </c>
      <c r="E21" s="119" t="s">
        <v>277</v>
      </c>
      <c r="F21" s="119"/>
      <c r="G21" s="119">
        <v>1596</v>
      </c>
      <c r="H21" s="119">
        <v>1709</v>
      </c>
      <c r="I21" s="119">
        <v>1668</v>
      </c>
      <c r="J21" s="119">
        <f t="shared" si="0"/>
        <v>-72</v>
      </c>
      <c r="K21" s="119">
        <f t="shared" si="1"/>
        <v>41</v>
      </c>
      <c r="L21" s="120">
        <f t="shared" si="2"/>
        <v>104.5</v>
      </c>
      <c r="M21" s="120">
        <f t="shared" si="3"/>
        <v>97.6</v>
      </c>
      <c r="N21" s="115" t="s">
        <v>25</v>
      </c>
      <c r="O21" s="108" t="str">
        <f t="shared" si="4"/>
        <v>국공립지방</v>
      </c>
    </row>
    <row r="22" spans="1:15" ht="17.25" customHeight="1">
      <c r="A22" s="115">
        <v>18</v>
      </c>
      <c r="B22" s="115" t="s">
        <v>566</v>
      </c>
      <c r="C22" s="115" t="s">
        <v>4</v>
      </c>
      <c r="D22" s="115" t="s">
        <v>18</v>
      </c>
      <c r="E22" s="119" t="s">
        <v>280</v>
      </c>
      <c r="F22" s="119"/>
      <c r="G22" s="119">
        <v>1680</v>
      </c>
      <c r="H22" s="119">
        <v>1852</v>
      </c>
      <c r="I22" s="119">
        <v>1810</v>
      </c>
      <c r="J22" s="119">
        <f t="shared" si="0"/>
        <v>-130</v>
      </c>
      <c r="K22" s="119">
        <f t="shared" si="1"/>
        <v>42</v>
      </c>
      <c r="L22" s="120">
        <f t="shared" si="2"/>
        <v>107.7</v>
      </c>
      <c r="M22" s="120">
        <f t="shared" si="3"/>
        <v>97.7</v>
      </c>
      <c r="N22" s="115" t="s">
        <v>26</v>
      </c>
      <c r="O22" s="108" t="str">
        <f t="shared" si="4"/>
        <v>국공립수도권</v>
      </c>
    </row>
    <row r="23" spans="1:15" ht="17.25" customHeight="1">
      <c r="A23" s="115">
        <v>19</v>
      </c>
      <c r="B23" s="115" t="s">
        <v>566</v>
      </c>
      <c r="C23" s="115" t="s">
        <v>4</v>
      </c>
      <c r="D23" s="115" t="s">
        <v>9</v>
      </c>
      <c r="E23" s="119" t="s">
        <v>281</v>
      </c>
      <c r="F23" s="119" t="s">
        <v>593</v>
      </c>
      <c r="G23" s="119">
        <v>3847</v>
      </c>
      <c r="H23" s="119">
        <v>4186</v>
      </c>
      <c r="I23" s="119">
        <v>4074</v>
      </c>
      <c r="J23" s="119">
        <f t="shared" si="0"/>
        <v>-227</v>
      </c>
      <c r="K23" s="119">
        <f t="shared" si="1"/>
        <v>112</v>
      </c>
      <c r="L23" s="120">
        <f t="shared" si="2"/>
        <v>105.9</v>
      </c>
      <c r="M23" s="120">
        <f t="shared" si="3"/>
        <v>97.3</v>
      </c>
      <c r="N23" s="115" t="s">
        <v>25</v>
      </c>
      <c r="O23" s="108" t="str">
        <f t="shared" si="4"/>
        <v>국공립지방</v>
      </c>
    </row>
    <row r="24" spans="1:15" ht="17.25" customHeight="1">
      <c r="A24" s="115">
        <v>19</v>
      </c>
      <c r="B24" s="115" t="s">
        <v>566</v>
      </c>
      <c r="C24" s="115" t="s">
        <v>4</v>
      </c>
      <c r="D24" s="115" t="s">
        <v>594</v>
      </c>
      <c r="E24" s="119" t="s">
        <v>595</v>
      </c>
      <c r="F24" s="119" t="s">
        <v>596</v>
      </c>
      <c r="G24" s="119">
        <v>974</v>
      </c>
      <c r="H24" s="119">
        <v>1046</v>
      </c>
      <c r="I24" s="119">
        <v>963</v>
      </c>
      <c r="J24" s="119">
        <f t="shared" si="0"/>
        <v>11</v>
      </c>
      <c r="K24" s="119">
        <f t="shared" si="1"/>
        <v>83</v>
      </c>
      <c r="L24" s="120">
        <f t="shared" si="2"/>
        <v>98.9</v>
      </c>
      <c r="M24" s="120">
        <f t="shared" si="3"/>
        <v>92.1</v>
      </c>
      <c r="N24" s="115" t="s">
        <v>25</v>
      </c>
      <c r="O24" s="108" t="str">
        <f t="shared" si="4"/>
        <v>국공립지방</v>
      </c>
    </row>
    <row r="25" spans="1:15" ht="17.25" customHeight="1">
      <c r="A25" s="115">
        <v>20</v>
      </c>
      <c r="B25" s="115" t="s">
        <v>566</v>
      </c>
      <c r="C25" s="115" t="s">
        <v>4</v>
      </c>
      <c r="D25" s="115" t="s">
        <v>10</v>
      </c>
      <c r="E25" s="119" t="s">
        <v>282</v>
      </c>
      <c r="F25" s="119"/>
      <c r="G25" s="119">
        <v>3806</v>
      </c>
      <c r="H25" s="119">
        <v>4140</v>
      </c>
      <c r="I25" s="119">
        <v>3913</v>
      </c>
      <c r="J25" s="119">
        <f t="shared" si="0"/>
        <v>-107</v>
      </c>
      <c r="K25" s="119">
        <f t="shared" si="1"/>
        <v>227</v>
      </c>
      <c r="L25" s="120">
        <f t="shared" si="2"/>
        <v>102.8</v>
      </c>
      <c r="M25" s="120">
        <f t="shared" si="3"/>
        <v>94.5</v>
      </c>
      <c r="N25" s="115" t="s">
        <v>25</v>
      </c>
      <c r="O25" s="108" t="str">
        <f t="shared" si="4"/>
        <v>국공립지방</v>
      </c>
    </row>
    <row r="26" spans="1:15" ht="17.25" customHeight="1">
      <c r="A26" s="115">
        <v>21</v>
      </c>
      <c r="B26" s="115" t="s">
        <v>566</v>
      </c>
      <c r="C26" s="115" t="s">
        <v>4</v>
      </c>
      <c r="D26" s="115" t="s">
        <v>19</v>
      </c>
      <c r="E26" s="119" t="s">
        <v>285</v>
      </c>
      <c r="F26" s="119"/>
      <c r="G26" s="119">
        <v>2239</v>
      </c>
      <c r="H26" s="119">
        <v>2508</v>
      </c>
      <c r="I26" s="119">
        <v>2366</v>
      </c>
      <c r="J26" s="119">
        <f t="shared" si="0"/>
        <v>-127</v>
      </c>
      <c r="K26" s="119">
        <f t="shared" si="1"/>
        <v>142</v>
      </c>
      <c r="L26" s="120">
        <f t="shared" si="2"/>
        <v>105.7</v>
      </c>
      <c r="M26" s="120">
        <f t="shared" si="3"/>
        <v>94.3</v>
      </c>
      <c r="N26" s="115" t="s">
        <v>25</v>
      </c>
      <c r="O26" s="108" t="str">
        <f t="shared" si="4"/>
        <v>국공립지방</v>
      </c>
    </row>
    <row r="27" spans="1:15" ht="17.25" customHeight="1">
      <c r="A27" s="115">
        <v>22</v>
      </c>
      <c r="B27" s="115" t="s">
        <v>566</v>
      </c>
      <c r="C27" s="115" t="s">
        <v>13</v>
      </c>
      <c r="D27" s="115" t="s">
        <v>7</v>
      </c>
      <c r="E27" s="119" t="s">
        <v>287</v>
      </c>
      <c r="F27" s="119"/>
      <c r="G27" s="119">
        <v>1265</v>
      </c>
      <c r="H27" s="119">
        <v>1426</v>
      </c>
      <c r="I27" s="119">
        <v>1414</v>
      </c>
      <c r="J27" s="119">
        <f t="shared" si="0"/>
        <v>-149</v>
      </c>
      <c r="K27" s="119">
        <f t="shared" si="1"/>
        <v>12</v>
      </c>
      <c r="L27" s="120">
        <f t="shared" si="2"/>
        <v>111.8</v>
      </c>
      <c r="M27" s="120">
        <f t="shared" si="3"/>
        <v>99.2</v>
      </c>
      <c r="N27" s="115" t="s">
        <v>25</v>
      </c>
      <c r="O27" s="108" t="str">
        <f t="shared" si="4"/>
        <v>국공립지방</v>
      </c>
    </row>
    <row r="28" spans="1:15" ht="17.25" customHeight="1">
      <c r="A28" s="115">
        <v>23</v>
      </c>
      <c r="B28" s="115" t="s">
        <v>566</v>
      </c>
      <c r="C28" s="115" t="s">
        <v>4</v>
      </c>
      <c r="D28" s="115" t="s">
        <v>7</v>
      </c>
      <c r="E28" s="119" t="s">
        <v>288</v>
      </c>
      <c r="F28" s="119"/>
      <c r="G28" s="119">
        <v>1893</v>
      </c>
      <c r="H28" s="119">
        <v>2089</v>
      </c>
      <c r="I28" s="119">
        <v>1964</v>
      </c>
      <c r="J28" s="119">
        <f t="shared" si="0"/>
        <v>-71</v>
      </c>
      <c r="K28" s="119">
        <f t="shared" si="1"/>
        <v>125</v>
      </c>
      <c r="L28" s="120">
        <f t="shared" si="2"/>
        <v>103.8</v>
      </c>
      <c r="M28" s="120">
        <f t="shared" si="3"/>
        <v>94</v>
      </c>
      <c r="N28" s="115" t="s">
        <v>25</v>
      </c>
      <c r="O28" s="108" t="str">
        <f t="shared" si="4"/>
        <v>국공립지방</v>
      </c>
    </row>
    <row r="29" spans="1:15" ht="17.25" customHeight="1">
      <c r="A29" s="115">
        <v>24</v>
      </c>
      <c r="B29" s="115" t="s">
        <v>566</v>
      </c>
      <c r="C29" s="115" t="s">
        <v>4</v>
      </c>
      <c r="D29" s="115" t="s">
        <v>14</v>
      </c>
      <c r="E29" s="119" t="s">
        <v>291</v>
      </c>
      <c r="F29" s="119"/>
      <c r="G29" s="119">
        <v>3903</v>
      </c>
      <c r="H29" s="119">
        <v>4363</v>
      </c>
      <c r="I29" s="119">
        <v>4159</v>
      </c>
      <c r="J29" s="119">
        <f t="shared" si="0"/>
        <v>-256</v>
      </c>
      <c r="K29" s="119">
        <f t="shared" si="1"/>
        <v>204</v>
      </c>
      <c r="L29" s="120">
        <f t="shared" si="2"/>
        <v>106.6</v>
      </c>
      <c r="M29" s="120">
        <f t="shared" si="3"/>
        <v>95.3</v>
      </c>
      <c r="N29" s="115" t="s">
        <v>25</v>
      </c>
      <c r="O29" s="108" t="str">
        <f t="shared" si="4"/>
        <v>국공립지방</v>
      </c>
    </row>
    <row r="30" spans="1:15" ht="17.25" customHeight="1">
      <c r="A30" s="115">
        <v>25</v>
      </c>
      <c r="B30" s="115" t="s">
        <v>566</v>
      </c>
      <c r="C30" s="115" t="s">
        <v>4</v>
      </c>
      <c r="D30" s="121" t="s">
        <v>20</v>
      </c>
      <c r="E30" s="119" t="s">
        <v>292</v>
      </c>
      <c r="F30" s="119"/>
      <c r="G30" s="119">
        <v>3188</v>
      </c>
      <c r="H30" s="119">
        <v>3691</v>
      </c>
      <c r="I30" s="119">
        <v>3438</v>
      </c>
      <c r="J30" s="119">
        <f t="shared" si="0"/>
        <v>-250</v>
      </c>
      <c r="K30" s="119">
        <f t="shared" si="1"/>
        <v>253</v>
      </c>
      <c r="L30" s="120">
        <f t="shared" si="2"/>
        <v>107.8</v>
      </c>
      <c r="M30" s="120">
        <f t="shared" si="3"/>
        <v>93.1</v>
      </c>
      <c r="N30" s="115" t="s">
        <v>25</v>
      </c>
      <c r="O30" s="108" t="str">
        <f t="shared" si="4"/>
        <v>국공립지방</v>
      </c>
    </row>
    <row r="31" spans="1:15" ht="17.25" customHeight="1">
      <c r="A31" s="115">
        <v>26</v>
      </c>
      <c r="B31" s="115" t="s">
        <v>566</v>
      </c>
      <c r="C31" s="115" t="s">
        <v>13</v>
      </c>
      <c r="D31" s="121" t="s">
        <v>20</v>
      </c>
      <c r="E31" s="119" t="s">
        <v>293</v>
      </c>
      <c r="F31" s="119"/>
      <c r="G31" s="119">
        <v>1994</v>
      </c>
      <c r="H31" s="119">
        <v>2136</v>
      </c>
      <c r="I31" s="119">
        <v>2131</v>
      </c>
      <c r="J31" s="119">
        <f t="shared" si="0"/>
        <v>-137</v>
      </c>
      <c r="K31" s="119">
        <f t="shared" si="1"/>
        <v>5</v>
      </c>
      <c r="L31" s="120">
        <f t="shared" si="2"/>
        <v>106.9</v>
      </c>
      <c r="M31" s="120">
        <f t="shared" si="3"/>
        <v>99.8</v>
      </c>
      <c r="N31" s="115" t="s">
        <v>25</v>
      </c>
      <c r="O31" s="108" t="str">
        <f t="shared" si="4"/>
        <v>국공립지방</v>
      </c>
    </row>
    <row r="32" spans="1:15" ht="17.25" customHeight="1">
      <c r="A32" s="115">
        <v>27</v>
      </c>
      <c r="B32" s="115" t="s">
        <v>566</v>
      </c>
      <c r="C32" s="115" t="s">
        <v>13</v>
      </c>
      <c r="D32" s="115" t="s">
        <v>21</v>
      </c>
      <c r="E32" s="119" t="s">
        <v>294</v>
      </c>
      <c r="F32" s="119"/>
      <c r="G32" s="119">
        <v>1345</v>
      </c>
      <c r="H32" s="119">
        <v>1529</v>
      </c>
      <c r="I32" s="119">
        <v>1453</v>
      </c>
      <c r="J32" s="119">
        <f t="shared" si="0"/>
        <v>-108</v>
      </c>
      <c r="K32" s="119">
        <f t="shared" si="1"/>
        <v>76</v>
      </c>
      <c r="L32" s="120">
        <f t="shared" si="2"/>
        <v>108</v>
      </c>
      <c r="M32" s="120">
        <f t="shared" si="3"/>
        <v>95</v>
      </c>
      <c r="N32" s="115" t="s">
        <v>26</v>
      </c>
      <c r="O32" s="108" t="str">
        <f t="shared" si="4"/>
        <v>국공립수도권</v>
      </c>
    </row>
    <row r="33" spans="1:15" ht="17.25" customHeight="1">
      <c r="A33" s="115">
        <v>28</v>
      </c>
      <c r="B33" s="115" t="s">
        <v>566</v>
      </c>
      <c r="C33" s="115" t="s">
        <v>4</v>
      </c>
      <c r="D33" s="121" t="s">
        <v>20</v>
      </c>
      <c r="E33" s="119" t="s">
        <v>295</v>
      </c>
      <c r="F33" s="119"/>
      <c r="G33" s="119">
        <v>573</v>
      </c>
      <c r="H33" s="119">
        <v>615</v>
      </c>
      <c r="I33" s="119">
        <v>592</v>
      </c>
      <c r="J33" s="119">
        <f t="shared" si="0"/>
        <v>-19</v>
      </c>
      <c r="K33" s="119">
        <f t="shared" si="1"/>
        <v>23</v>
      </c>
      <c r="L33" s="120">
        <f t="shared" si="2"/>
        <v>103.3</v>
      </c>
      <c r="M33" s="120">
        <f t="shared" si="3"/>
        <v>96.3</v>
      </c>
      <c r="N33" s="115" t="s">
        <v>25</v>
      </c>
      <c r="O33" s="108" t="str">
        <f t="shared" si="4"/>
        <v>국공립지방</v>
      </c>
    </row>
    <row r="34" spans="1:15" ht="17.25" customHeight="1">
      <c r="A34" s="115">
        <v>29</v>
      </c>
      <c r="B34" s="115" t="s">
        <v>566</v>
      </c>
      <c r="C34" s="115" t="s">
        <v>4</v>
      </c>
      <c r="D34" s="115" t="s">
        <v>17</v>
      </c>
      <c r="E34" s="119" t="s">
        <v>296</v>
      </c>
      <c r="F34" s="119"/>
      <c r="G34" s="119">
        <v>592</v>
      </c>
      <c r="H34" s="119">
        <v>623</v>
      </c>
      <c r="I34" s="119">
        <v>609</v>
      </c>
      <c r="J34" s="119">
        <f t="shared" si="0"/>
        <v>-17</v>
      </c>
      <c r="K34" s="119">
        <f t="shared" si="1"/>
        <v>14</v>
      </c>
      <c r="L34" s="120">
        <f t="shared" si="2"/>
        <v>102.9</v>
      </c>
      <c r="M34" s="120">
        <f t="shared" si="3"/>
        <v>97.8</v>
      </c>
      <c r="N34" s="115" t="s">
        <v>26</v>
      </c>
      <c r="O34" s="108" t="str">
        <f t="shared" si="4"/>
        <v>국공립수도권</v>
      </c>
    </row>
    <row r="35" spans="1:15" ht="17.25" customHeight="1">
      <c r="A35" s="115">
        <v>30</v>
      </c>
      <c r="B35" s="115" t="s">
        <v>566</v>
      </c>
      <c r="C35" s="115" t="s">
        <v>4</v>
      </c>
      <c r="D35" s="115" t="s">
        <v>16</v>
      </c>
      <c r="E35" s="119" t="s">
        <v>297</v>
      </c>
      <c r="F35" s="119"/>
      <c r="G35" s="119">
        <v>1404</v>
      </c>
      <c r="H35" s="119">
        <v>1557</v>
      </c>
      <c r="I35" s="119">
        <v>1492</v>
      </c>
      <c r="J35" s="119">
        <f t="shared" si="0"/>
        <v>-88</v>
      </c>
      <c r="K35" s="119">
        <f t="shared" si="1"/>
        <v>65</v>
      </c>
      <c r="L35" s="120">
        <f t="shared" si="2"/>
        <v>106.3</v>
      </c>
      <c r="M35" s="120">
        <f t="shared" si="3"/>
        <v>95.8</v>
      </c>
      <c r="N35" s="115" t="s">
        <v>25</v>
      </c>
      <c r="O35" s="108" t="str">
        <f t="shared" si="4"/>
        <v>국공립지방</v>
      </c>
    </row>
    <row r="36" spans="1:15" ht="17.25" customHeight="1">
      <c r="A36" s="115">
        <v>31</v>
      </c>
      <c r="B36" s="115" t="s">
        <v>566</v>
      </c>
      <c r="C36" s="115" t="s">
        <v>13</v>
      </c>
      <c r="D36" s="115" t="s">
        <v>14</v>
      </c>
      <c r="E36" s="119" t="s">
        <v>263</v>
      </c>
      <c r="F36" s="119"/>
      <c r="G36" s="119">
        <v>1790</v>
      </c>
      <c r="H36" s="119">
        <v>1871</v>
      </c>
      <c r="I36" s="119">
        <v>1857</v>
      </c>
      <c r="J36" s="119">
        <f t="shared" si="0"/>
        <v>-67</v>
      </c>
      <c r="K36" s="119">
        <f t="shared" si="1"/>
        <v>14</v>
      </c>
      <c r="L36" s="120">
        <f t="shared" si="2"/>
        <v>103.7</v>
      </c>
      <c r="M36" s="120">
        <f t="shared" si="3"/>
        <v>99.3</v>
      </c>
      <c r="N36" s="115" t="s">
        <v>25</v>
      </c>
      <c r="O36" s="108" t="str">
        <f t="shared" si="4"/>
        <v>국공립지방</v>
      </c>
    </row>
    <row r="37" spans="1:15" ht="17.25" customHeight="1">
      <c r="A37" s="115">
        <v>32</v>
      </c>
      <c r="B37" s="115" t="s">
        <v>12</v>
      </c>
      <c r="C37" s="115" t="s">
        <v>4</v>
      </c>
      <c r="D37" s="115" t="s">
        <v>11</v>
      </c>
      <c r="E37" s="119" t="s">
        <v>298</v>
      </c>
      <c r="F37" s="119"/>
      <c r="G37" s="119">
        <v>695</v>
      </c>
      <c r="H37" s="119">
        <v>909</v>
      </c>
      <c r="I37" s="119">
        <v>746</v>
      </c>
      <c r="J37" s="119">
        <f t="shared" si="0"/>
        <v>-51</v>
      </c>
      <c r="K37" s="119">
        <f t="shared" si="1"/>
        <v>163</v>
      </c>
      <c r="L37" s="120">
        <f t="shared" si="2"/>
        <v>107.3</v>
      </c>
      <c r="M37" s="120">
        <f t="shared" si="3"/>
        <v>82.1</v>
      </c>
      <c r="N37" s="115" t="s">
        <v>25</v>
      </c>
      <c r="O37" s="108" t="str">
        <f t="shared" si="4"/>
        <v>사립지방</v>
      </c>
    </row>
    <row r="38" spans="1:15" ht="17.25" customHeight="1">
      <c r="A38" s="115">
        <v>33</v>
      </c>
      <c r="B38" s="115" t="s">
        <v>12</v>
      </c>
      <c r="C38" s="115" t="s">
        <v>4</v>
      </c>
      <c r="D38" s="115" t="s">
        <v>18</v>
      </c>
      <c r="E38" s="119" t="s">
        <v>568</v>
      </c>
      <c r="F38" s="119"/>
      <c r="G38" s="119">
        <v>827</v>
      </c>
      <c r="H38" s="119">
        <v>922</v>
      </c>
      <c r="I38" s="119">
        <v>898</v>
      </c>
      <c r="J38" s="119">
        <f t="shared" si="0"/>
        <v>-71</v>
      </c>
      <c r="K38" s="119">
        <f t="shared" si="1"/>
        <v>24</v>
      </c>
      <c r="L38" s="120">
        <f t="shared" si="2"/>
        <v>108.6</v>
      </c>
      <c r="M38" s="120">
        <f t="shared" si="3"/>
        <v>97.4</v>
      </c>
      <c r="N38" s="115" t="s">
        <v>26</v>
      </c>
      <c r="O38" s="108" t="str">
        <f t="shared" si="4"/>
        <v>사립수도권</v>
      </c>
    </row>
    <row r="39" spans="1:15" ht="17.25" customHeight="1">
      <c r="A39" s="115">
        <v>34</v>
      </c>
      <c r="B39" s="115" t="s">
        <v>12</v>
      </c>
      <c r="C39" s="115" t="s">
        <v>4</v>
      </c>
      <c r="D39" s="115" t="s">
        <v>17</v>
      </c>
      <c r="E39" s="119" t="s">
        <v>300</v>
      </c>
      <c r="F39" s="119"/>
      <c r="G39" s="119">
        <v>1771</v>
      </c>
      <c r="H39" s="119">
        <v>1932</v>
      </c>
      <c r="I39" s="119">
        <v>1878</v>
      </c>
      <c r="J39" s="119">
        <f t="shared" si="0"/>
        <v>-107</v>
      </c>
      <c r="K39" s="119">
        <f t="shared" si="1"/>
        <v>54</v>
      </c>
      <c r="L39" s="120">
        <f t="shared" si="2"/>
        <v>106</v>
      </c>
      <c r="M39" s="120">
        <f t="shared" si="3"/>
        <v>97.2</v>
      </c>
      <c r="N39" s="115" t="s">
        <v>26</v>
      </c>
      <c r="O39" s="108" t="str">
        <f t="shared" si="4"/>
        <v>사립수도권</v>
      </c>
    </row>
    <row r="40" spans="1:15" ht="17.25" customHeight="1">
      <c r="A40" s="115">
        <v>35</v>
      </c>
      <c r="B40" s="115" t="s">
        <v>12</v>
      </c>
      <c r="C40" s="115" t="s">
        <v>4</v>
      </c>
      <c r="D40" s="115" t="s">
        <v>17</v>
      </c>
      <c r="E40" s="119" t="s">
        <v>301</v>
      </c>
      <c r="F40" s="119"/>
      <c r="G40" s="119">
        <v>200</v>
      </c>
      <c r="H40" s="119">
        <v>216</v>
      </c>
      <c r="I40" s="119">
        <v>206</v>
      </c>
      <c r="J40" s="119">
        <f t="shared" si="0"/>
        <v>-6</v>
      </c>
      <c r="K40" s="119">
        <f t="shared" si="1"/>
        <v>10</v>
      </c>
      <c r="L40" s="120">
        <f t="shared" si="2"/>
        <v>103</v>
      </c>
      <c r="M40" s="120">
        <f t="shared" si="3"/>
        <v>95.4</v>
      </c>
      <c r="N40" s="115" t="s">
        <v>26</v>
      </c>
      <c r="O40" s="108" t="str">
        <f t="shared" si="4"/>
        <v>사립수도권</v>
      </c>
    </row>
    <row r="41" spans="1:15" ht="17.25" customHeight="1">
      <c r="A41" s="115">
        <v>36</v>
      </c>
      <c r="B41" s="115" t="s">
        <v>12</v>
      </c>
      <c r="C41" s="115" t="s">
        <v>4</v>
      </c>
      <c r="D41" s="115" t="s">
        <v>21</v>
      </c>
      <c r="E41" s="119" t="s">
        <v>302</v>
      </c>
      <c r="F41" s="119"/>
      <c r="G41" s="119">
        <v>1665</v>
      </c>
      <c r="H41" s="119">
        <v>2041</v>
      </c>
      <c r="I41" s="119">
        <v>1809</v>
      </c>
      <c r="J41" s="119">
        <f t="shared" si="0"/>
        <v>-144</v>
      </c>
      <c r="K41" s="119">
        <f t="shared" si="1"/>
        <v>232</v>
      </c>
      <c r="L41" s="120">
        <f t="shared" si="2"/>
        <v>108.6</v>
      </c>
      <c r="M41" s="120">
        <f t="shared" si="3"/>
        <v>88.6</v>
      </c>
      <c r="N41" s="115" t="s">
        <v>26</v>
      </c>
      <c r="O41" s="108" t="str">
        <f t="shared" si="4"/>
        <v>사립수도권</v>
      </c>
    </row>
    <row r="42" spans="1:15" ht="17.25" customHeight="1">
      <c r="A42" s="115">
        <v>37</v>
      </c>
      <c r="B42" s="115" t="s">
        <v>12</v>
      </c>
      <c r="C42" s="115" t="s">
        <v>4</v>
      </c>
      <c r="D42" s="115" t="s">
        <v>17</v>
      </c>
      <c r="E42" s="119" t="s">
        <v>303</v>
      </c>
      <c r="F42" s="119" t="s">
        <v>597</v>
      </c>
      <c r="G42" s="119">
        <v>3277</v>
      </c>
      <c r="H42" s="119">
        <v>3580</v>
      </c>
      <c r="I42" s="119">
        <v>3477</v>
      </c>
      <c r="J42" s="119">
        <f t="shared" si="0"/>
        <v>-200</v>
      </c>
      <c r="K42" s="119">
        <f t="shared" si="1"/>
        <v>103</v>
      </c>
      <c r="L42" s="120">
        <f t="shared" si="2"/>
        <v>106.1</v>
      </c>
      <c r="M42" s="120">
        <f t="shared" si="3"/>
        <v>97.1</v>
      </c>
      <c r="N42" s="115" t="s">
        <v>26</v>
      </c>
      <c r="O42" s="108" t="str">
        <f t="shared" si="4"/>
        <v>사립수도권</v>
      </c>
    </row>
    <row r="43" spans="1:15" ht="17.25" customHeight="1">
      <c r="A43" s="115">
        <v>37</v>
      </c>
      <c r="B43" s="115" t="s">
        <v>12</v>
      </c>
      <c r="C43" s="115" t="s">
        <v>4</v>
      </c>
      <c r="D43" s="121" t="s">
        <v>20</v>
      </c>
      <c r="E43" s="119" t="s">
        <v>598</v>
      </c>
      <c r="F43" s="119" t="s">
        <v>599</v>
      </c>
      <c r="G43" s="119">
        <v>1513</v>
      </c>
      <c r="H43" s="119">
        <v>1646</v>
      </c>
      <c r="I43" s="119">
        <v>1636</v>
      </c>
      <c r="J43" s="119">
        <f t="shared" si="0"/>
        <v>-123</v>
      </c>
      <c r="K43" s="119">
        <f t="shared" si="1"/>
        <v>10</v>
      </c>
      <c r="L43" s="120">
        <f t="shared" si="2"/>
        <v>108.1</v>
      </c>
      <c r="M43" s="120">
        <f t="shared" si="3"/>
        <v>99.4</v>
      </c>
      <c r="N43" s="115" t="s">
        <v>25</v>
      </c>
      <c r="O43" s="108" t="str">
        <f t="shared" si="4"/>
        <v>사립지방</v>
      </c>
    </row>
    <row r="44" spans="1:15" ht="17.25" customHeight="1">
      <c r="A44" s="115">
        <v>38</v>
      </c>
      <c r="B44" s="115" t="s">
        <v>12</v>
      </c>
      <c r="C44" s="115" t="s">
        <v>4</v>
      </c>
      <c r="D44" s="115" t="s">
        <v>11</v>
      </c>
      <c r="E44" s="119" t="s">
        <v>496</v>
      </c>
      <c r="F44" s="119"/>
      <c r="G44" s="119">
        <v>390</v>
      </c>
      <c r="H44" s="119">
        <v>416</v>
      </c>
      <c r="I44" s="119">
        <v>294</v>
      </c>
      <c r="J44" s="119">
        <f t="shared" si="0"/>
        <v>96</v>
      </c>
      <c r="K44" s="119">
        <f t="shared" si="1"/>
        <v>122</v>
      </c>
      <c r="L44" s="120">
        <f t="shared" si="2"/>
        <v>75.4</v>
      </c>
      <c r="M44" s="120">
        <f t="shared" si="3"/>
        <v>70.7</v>
      </c>
      <c r="N44" s="115" t="s">
        <v>25</v>
      </c>
      <c r="O44" s="108" t="str">
        <f t="shared" si="4"/>
        <v>사립지방</v>
      </c>
    </row>
    <row r="45" spans="1:15" ht="17.25" customHeight="1">
      <c r="A45" s="115">
        <v>39</v>
      </c>
      <c r="B45" s="115" t="s">
        <v>12</v>
      </c>
      <c r="C45" s="115" t="s">
        <v>4</v>
      </c>
      <c r="D45" s="115" t="s">
        <v>8</v>
      </c>
      <c r="E45" s="119" t="s">
        <v>304</v>
      </c>
      <c r="F45" s="119"/>
      <c r="G45" s="119">
        <v>1920</v>
      </c>
      <c r="H45" s="119">
        <v>2067</v>
      </c>
      <c r="I45" s="119">
        <v>2021</v>
      </c>
      <c r="J45" s="119">
        <f t="shared" si="0"/>
        <v>-101</v>
      </c>
      <c r="K45" s="119">
        <f t="shared" si="1"/>
        <v>46</v>
      </c>
      <c r="L45" s="120">
        <f t="shared" si="2"/>
        <v>105.3</v>
      </c>
      <c r="M45" s="120">
        <f t="shared" si="3"/>
        <v>97.8</v>
      </c>
      <c r="N45" s="115" t="s">
        <v>25</v>
      </c>
      <c r="O45" s="108" t="str">
        <f t="shared" si="4"/>
        <v>사립지방</v>
      </c>
    </row>
    <row r="46" spans="1:15" ht="17.25" customHeight="1">
      <c r="A46" s="115">
        <v>40</v>
      </c>
      <c r="B46" s="115" t="s">
        <v>12</v>
      </c>
      <c r="C46" s="115" t="s">
        <v>4</v>
      </c>
      <c r="D46" s="115" t="s">
        <v>21</v>
      </c>
      <c r="E46" s="119" t="s">
        <v>305</v>
      </c>
      <c r="F46" s="119" t="s">
        <v>600</v>
      </c>
      <c r="G46" s="119">
        <v>2635</v>
      </c>
      <c r="H46" s="119">
        <v>2908</v>
      </c>
      <c r="I46" s="119">
        <v>2859</v>
      </c>
      <c r="J46" s="119">
        <f t="shared" si="0"/>
        <v>-224</v>
      </c>
      <c r="K46" s="119">
        <f t="shared" si="1"/>
        <v>49</v>
      </c>
      <c r="L46" s="120">
        <f t="shared" si="2"/>
        <v>108.5</v>
      </c>
      <c r="M46" s="120">
        <f t="shared" si="3"/>
        <v>98.3</v>
      </c>
      <c r="N46" s="115" t="s">
        <v>26</v>
      </c>
      <c r="O46" s="108" t="str">
        <f t="shared" si="4"/>
        <v>사립수도권</v>
      </c>
    </row>
    <row r="47" spans="1:15" ht="17.25" customHeight="1">
      <c r="A47" s="115">
        <v>40</v>
      </c>
      <c r="B47" s="115" t="s">
        <v>12</v>
      </c>
      <c r="C47" s="115" t="s">
        <v>4</v>
      </c>
      <c r="D47" s="115" t="s">
        <v>597</v>
      </c>
      <c r="E47" s="119" t="s">
        <v>601</v>
      </c>
      <c r="F47" s="119" t="s">
        <v>597</v>
      </c>
      <c r="G47" s="119">
        <v>544</v>
      </c>
      <c r="H47" s="119">
        <v>601</v>
      </c>
      <c r="I47" s="119">
        <v>589</v>
      </c>
      <c r="J47" s="119">
        <f t="shared" si="0"/>
        <v>-45</v>
      </c>
      <c r="K47" s="119">
        <f t="shared" si="1"/>
        <v>12</v>
      </c>
      <c r="L47" s="120">
        <f t="shared" si="2"/>
        <v>108.3</v>
      </c>
      <c r="M47" s="120">
        <f t="shared" si="3"/>
        <v>98</v>
      </c>
      <c r="N47" s="115" t="s">
        <v>26</v>
      </c>
      <c r="O47" s="108" t="str">
        <f t="shared" si="4"/>
        <v>사립수도권</v>
      </c>
    </row>
    <row r="48" spans="1:15" ht="17.25" customHeight="1">
      <c r="A48" s="115">
        <v>41</v>
      </c>
      <c r="B48" s="115" t="s">
        <v>12</v>
      </c>
      <c r="C48" s="115" t="s">
        <v>4</v>
      </c>
      <c r="D48" s="115" t="s">
        <v>7</v>
      </c>
      <c r="E48" s="119" t="s">
        <v>306</v>
      </c>
      <c r="F48" s="119"/>
      <c r="G48" s="119">
        <v>3300</v>
      </c>
      <c r="H48" s="119">
        <v>3659</v>
      </c>
      <c r="I48" s="119">
        <v>3584</v>
      </c>
      <c r="J48" s="119">
        <f t="shared" si="0"/>
        <v>-284</v>
      </c>
      <c r="K48" s="119">
        <f t="shared" si="1"/>
        <v>75</v>
      </c>
      <c r="L48" s="120">
        <f t="shared" si="2"/>
        <v>108.6</v>
      </c>
      <c r="M48" s="120">
        <f t="shared" si="3"/>
        <v>98</v>
      </c>
      <c r="N48" s="115" t="s">
        <v>25</v>
      </c>
      <c r="O48" s="108" t="str">
        <f t="shared" si="4"/>
        <v>사립지방</v>
      </c>
    </row>
    <row r="49" spans="1:15" ht="17.25" customHeight="1">
      <c r="A49" s="115">
        <v>42</v>
      </c>
      <c r="B49" s="115" t="s">
        <v>12</v>
      </c>
      <c r="C49" s="115" t="s">
        <v>4</v>
      </c>
      <c r="D49" s="115" t="s">
        <v>5</v>
      </c>
      <c r="E49" s="119" t="s">
        <v>307</v>
      </c>
      <c r="F49" s="119"/>
      <c r="G49" s="119">
        <v>900</v>
      </c>
      <c r="H49" s="119">
        <v>1136</v>
      </c>
      <c r="I49" s="119">
        <v>1100</v>
      </c>
      <c r="J49" s="119">
        <f t="shared" si="0"/>
        <v>-200</v>
      </c>
      <c r="K49" s="119">
        <f t="shared" si="1"/>
        <v>36</v>
      </c>
      <c r="L49" s="120">
        <f t="shared" si="2"/>
        <v>122.2</v>
      </c>
      <c r="M49" s="120">
        <f t="shared" si="3"/>
        <v>96.8</v>
      </c>
      <c r="N49" s="115" t="s">
        <v>25</v>
      </c>
      <c r="O49" s="108" t="str">
        <f t="shared" si="4"/>
        <v>사립지방</v>
      </c>
    </row>
    <row r="50" spans="1:15" ht="17.25" customHeight="1">
      <c r="A50" s="115">
        <v>43</v>
      </c>
      <c r="B50" s="115" t="s">
        <v>12</v>
      </c>
      <c r="C50" s="115" t="s">
        <v>4</v>
      </c>
      <c r="D50" s="115" t="s">
        <v>11</v>
      </c>
      <c r="E50" s="119" t="s">
        <v>459</v>
      </c>
      <c r="F50" s="119"/>
      <c r="G50" s="119">
        <v>150</v>
      </c>
      <c r="H50" s="119">
        <v>132</v>
      </c>
      <c r="I50" s="119">
        <v>147</v>
      </c>
      <c r="J50" s="119">
        <f t="shared" si="0"/>
        <v>3</v>
      </c>
      <c r="K50" s="119">
        <f t="shared" si="1"/>
        <v>-15</v>
      </c>
      <c r="L50" s="120">
        <f t="shared" si="2"/>
        <v>98</v>
      </c>
      <c r="M50" s="120">
        <f t="shared" si="3"/>
        <v>111.4</v>
      </c>
      <c r="N50" s="115" t="s">
        <v>25</v>
      </c>
      <c r="O50" s="108" t="str">
        <f t="shared" si="4"/>
        <v>사립지방</v>
      </c>
    </row>
    <row r="51" spans="1:15" ht="17.25" customHeight="1">
      <c r="A51" s="115">
        <v>44</v>
      </c>
      <c r="B51" s="115" t="s">
        <v>12</v>
      </c>
      <c r="C51" s="115" t="s">
        <v>4</v>
      </c>
      <c r="D51" s="115" t="s">
        <v>16</v>
      </c>
      <c r="E51" s="119" t="s">
        <v>309</v>
      </c>
      <c r="F51" s="119"/>
      <c r="G51" s="119">
        <v>3120</v>
      </c>
      <c r="H51" s="119">
        <v>3356</v>
      </c>
      <c r="I51" s="119">
        <v>3344</v>
      </c>
      <c r="J51" s="119">
        <f t="shared" si="0"/>
        <v>-224</v>
      </c>
      <c r="K51" s="119">
        <f t="shared" si="1"/>
        <v>12</v>
      </c>
      <c r="L51" s="120">
        <f t="shared" si="2"/>
        <v>107.2</v>
      </c>
      <c r="M51" s="120">
        <f t="shared" si="3"/>
        <v>99.6</v>
      </c>
      <c r="N51" s="115" t="s">
        <v>25</v>
      </c>
      <c r="O51" s="108" t="str">
        <f t="shared" si="4"/>
        <v>사립지방</v>
      </c>
    </row>
    <row r="52" spans="1:15" ht="17.25" customHeight="1">
      <c r="A52" s="115">
        <v>45</v>
      </c>
      <c r="B52" s="115" t="s">
        <v>12</v>
      </c>
      <c r="C52" s="115" t="s">
        <v>13</v>
      </c>
      <c r="D52" s="115" t="s">
        <v>11</v>
      </c>
      <c r="E52" s="119" t="s">
        <v>310</v>
      </c>
      <c r="F52" s="119"/>
      <c r="G52" s="119">
        <v>1460</v>
      </c>
      <c r="H52" s="119">
        <v>1636</v>
      </c>
      <c r="I52" s="119">
        <v>1476</v>
      </c>
      <c r="J52" s="119">
        <f t="shared" si="0"/>
        <v>-16</v>
      </c>
      <c r="K52" s="119">
        <f t="shared" si="1"/>
        <v>160</v>
      </c>
      <c r="L52" s="120">
        <f t="shared" si="2"/>
        <v>101.1</v>
      </c>
      <c r="M52" s="120">
        <f t="shared" si="3"/>
        <v>90.2</v>
      </c>
      <c r="N52" s="115" t="s">
        <v>25</v>
      </c>
      <c r="O52" s="108" t="str">
        <f t="shared" si="4"/>
        <v>사립지방</v>
      </c>
    </row>
    <row r="53" spans="1:15" ht="17.25" customHeight="1">
      <c r="A53" s="115">
        <v>46</v>
      </c>
      <c r="B53" s="115" t="s">
        <v>12</v>
      </c>
      <c r="C53" s="115" t="s">
        <v>4</v>
      </c>
      <c r="D53" s="115" t="s">
        <v>21</v>
      </c>
      <c r="E53" s="119" t="s">
        <v>311</v>
      </c>
      <c r="F53" s="119"/>
      <c r="G53" s="119">
        <v>3157</v>
      </c>
      <c r="H53" s="119">
        <v>3436</v>
      </c>
      <c r="I53" s="119">
        <v>3343</v>
      </c>
      <c r="J53" s="119">
        <f t="shared" si="0"/>
        <v>-186</v>
      </c>
      <c r="K53" s="119">
        <f t="shared" si="1"/>
        <v>93</v>
      </c>
      <c r="L53" s="120">
        <f t="shared" si="2"/>
        <v>105.9</v>
      </c>
      <c r="M53" s="120">
        <f t="shared" si="3"/>
        <v>97.3</v>
      </c>
      <c r="N53" s="115" t="s">
        <v>26</v>
      </c>
      <c r="O53" s="108" t="str">
        <f t="shared" si="4"/>
        <v>사립수도권</v>
      </c>
    </row>
    <row r="54" spans="1:15" ht="17.25" customHeight="1">
      <c r="A54" s="115">
        <v>47</v>
      </c>
      <c r="B54" s="115" t="s">
        <v>12</v>
      </c>
      <c r="C54" s="115" t="s">
        <v>4</v>
      </c>
      <c r="D54" s="115" t="s">
        <v>11</v>
      </c>
      <c r="E54" s="119" t="s">
        <v>312</v>
      </c>
      <c r="F54" s="119"/>
      <c r="G54" s="119">
        <v>1370</v>
      </c>
      <c r="H54" s="119">
        <v>1489</v>
      </c>
      <c r="I54" s="119">
        <v>1479</v>
      </c>
      <c r="J54" s="119">
        <f t="shared" si="0"/>
        <v>-109</v>
      </c>
      <c r="K54" s="119">
        <f t="shared" si="1"/>
        <v>10</v>
      </c>
      <c r="L54" s="120">
        <f t="shared" si="2"/>
        <v>108</v>
      </c>
      <c r="M54" s="120">
        <f t="shared" si="3"/>
        <v>99.3</v>
      </c>
      <c r="N54" s="115" t="s">
        <v>25</v>
      </c>
      <c r="O54" s="108" t="str">
        <f t="shared" si="4"/>
        <v>사립지방</v>
      </c>
    </row>
    <row r="55" spans="1:15" ht="17.25" customHeight="1">
      <c r="A55" s="115">
        <v>48</v>
      </c>
      <c r="B55" s="115" t="s">
        <v>12</v>
      </c>
      <c r="C55" s="115" t="s">
        <v>4</v>
      </c>
      <c r="D55" s="115" t="s">
        <v>11</v>
      </c>
      <c r="E55" s="119" t="s">
        <v>313</v>
      </c>
      <c r="F55" s="119"/>
      <c r="G55" s="119">
        <v>1450</v>
      </c>
      <c r="H55" s="119">
        <v>1568</v>
      </c>
      <c r="I55" s="119">
        <v>958</v>
      </c>
      <c r="J55" s="119">
        <f t="shared" si="0"/>
        <v>492</v>
      </c>
      <c r="K55" s="119">
        <f t="shared" si="1"/>
        <v>610</v>
      </c>
      <c r="L55" s="120">
        <f t="shared" si="2"/>
        <v>66.1</v>
      </c>
      <c r="M55" s="120">
        <f t="shared" si="3"/>
        <v>61.1</v>
      </c>
      <c r="N55" s="115" t="s">
        <v>25</v>
      </c>
      <c r="O55" s="108" t="str">
        <f t="shared" si="4"/>
        <v>사립지방</v>
      </c>
    </row>
    <row r="56" spans="1:15" ht="17.25" customHeight="1">
      <c r="A56" s="115">
        <v>49</v>
      </c>
      <c r="B56" s="115" t="s">
        <v>12</v>
      </c>
      <c r="C56" s="115" t="s">
        <v>4</v>
      </c>
      <c r="D56" s="115" t="s">
        <v>17</v>
      </c>
      <c r="E56" s="119" t="s">
        <v>314</v>
      </c>
      <c r="F56" s="119" t="s">
        <v>597</v>
      </c>
      <c r="G56" s="119">
        <v>2400</v>
      </c>
      <c r="H56" s="119">
        <v>2723</v>
      </c>
      <c r="I56" s="119">
        <v>2689</v>
      </c>
      <c r="J56" s="119">
        <f t="shared" si="0"/>
        <v>-289</v>
      </c>
      <c r="K56" s="119">
        <f t="shared" si="1"/>
        <v>34</v>
      </c>
      <c r="L56" s="120">
        <f t="shared" si="2"/>
        <v>112</v>
      </c>
      <c r="M56" s="120">
        <f t="shared" si="3"/>
        <v>98.8</v>
      </c>
      <c r="N56" s="115" t="s">
        <v>26</v>
      </c>
      <c r="O56" s="108" t="str">
        <f t="shared" si="4"/>
        <v>사립수도권</v>
      </c>
    </row>
    <row r="57" spans="1:15" ht="17.25" customHeight="1">
      <c r="A57" s="115">
        <v>49</v>
      </c>
      <c r="B57" s="115" t="s">
        <v>12</v>
      </c>
      <c r="C57" s="115" t="s">
        <v>4</v>
      </c>
      <c r="D57" s="115" t="s">
        <v>600</v>
      </c>
      <c r="E57" s="119" t="s">
        <v>602</v>
      </c>
      <c r="F57" s="119" t="s">
        <v>603</v>
      </c>
      <c r="G57" s="119">
        <v>2480</v>
      </c>
      <c r="H57" s="119">
        <v>2750</v>
      </c>
      <c r="I57" s="119">
        <v>2705</v>
      </c>
      <c r="J57" s="119">
        <f t="shared" si="0"/>
        <v>-225</v>
      </c>
      <c r="K57" s="119">
        <f t="shared" si="1"/>
        <v>45</v>
      </c>
      <c r="L57" s="120">
        <f t="shared" si="2"/>
        <v>109.1</v>
      </c>
      <c r="M57" s="120">
        <f t="shared" si="3"/>
        <v>98.4</v>
      </c>
      <c r="N57" s="115" t="s">
        <v>26</v>
      </c>
      <c r="O57" s="108" t="str">
        <f t="shared" si="4"/>
        <v>사립수도권</v>
      </c>
    </row>
    <row r="58" spans="1:15" ht="17.25" customHeight="1">
      <c r="A58" s="115">
        <v>50</v>
      </c>
      <c r="B58" s="115" t="s">
        <v>12</v>
      </c>
      <c r="C58" s="115" t="s">
        <v>4</v>
      </c>
      <c r="D58" s="115" t="s">
        <v>6</v>
      </c>
      <c r="E58" s="119" t="s">
        <v>315</v>
      </c>
      <c r="F58" s="119"/>
      <c r="G58" s="119">
        <v>5000</v>
      </c>
      <c r="H58" s="119">
        <v>5504</v>
      </c>
      <c r="I58" s="119">
        <v>5320</v>
      </c>
      <c r="J58" s="119">
        <f t="shared" si="0"/>
        <v>-320</v>
      </c>
      <c r="K58" s="119">
        <f t="shared" si="1"/>
        <v>184</v>
      </c>
      <c r="L58" s="120">
        <f t="shared" si="2"/>
        <v>106.4</v>
      </c>
      <c r="M58" s="120">
        <f t="shared" si="3"/>
        <v>96.7</v>
      </c>
      <c r="N58" s="115" t="s">
        <v>25</v>
      </c>
      <c r="O58" s="108" t="str">
        <f t="shared" si="4"/>
        <v>사립지방</v>
      </c>
    </row>
    <row r="59" spans="1:15" ht="17.25" customHeight="1">
      <c r="A59" s="115">
        <v>51</v>
      </c>
      <c r="B59" s="115" t="s">
        <v>12</v>
      </c>
      <c r="C59" s="115" t="s">
        <v>4</v>
      </c>
      <c r="D59" s="115" t="s">
        <v>17</v>
      </c>
      <c r="E59" s="119" t="s">
        <v>316</v>
      </c>
      <c r="F59" s="119" t="s">
        <v>597</v>
      </c>
      <c r="G59" s="119">
        <v>3862</v>
      </c>
      <c r="H59" s="119">
        <v>4264</v>
      </c>
      <c r="I59" s="119">
        <v>4094</v>
      </c>
      <c r="J59" s="119">
        <f t="shared" si="0"/>
        <v>-232</v>
      </c>
      <c r="K59" s="119">
        <f t="shared" si="1"/>
        <v>170</v>
      </c>
      <c r="L59" s="120">
        <f t="shared" si="2"/>
        <v>106</v>
      </c>
      <c r="M59" s="120">
        <f t="shared" si="3"/>
        <v>96</v>
      </c>
      <c r="N59" s="115" t="s">
        <v>26</v>
      </c>
      <c r="O59" s="108" t="str">
        <f t="shared" si="4"/>
        <v>사립수도권</v>
      </c>
    </row>
    <row r="60" spans="1:15" ht="17.25" customHeight="1">
      <c r="A60" s="115">
        <v>51</v>
      </c>
      <c r="B60" s="115" t="s">
        <v>12</v>
      </c>
      <c r="C60" s="115" t="s">
        <v>4</v>
      </c>
      <c r="D60" s="115" t="s">
        <v>604</v>
      </c>
      <c r="E60" s="119" t="s">
        <v>605</v>
      </c>
      <c r="F60" s="119" t="s">
        <v>606</v>
      </c>
      <c r="G60" s="119">
        <v>1495</v>
      </c>
      <c r="H60" s="119">
        <v>1653</v>
      </c>
      <c r="I60" s="119">
        <v>1591</v>
      </c>
      <c r="J60" s="119">
        <f t="shared" si="0"/>
        <v>-96</v>
      </c>
      <c r="K60" s="119">
        <f t="shared" si="1"/>
        <v>62</v>
      </c>
      <c r="L60" s="120">
        <f t="shared" si="2"/>
        <v>106.4</v>
      </c>
      <c r="M60" s="120">
        <f t="shared" si="3"/>
        <v>96.2</v>
      </c>
      <c r="N60" s="115" t="s">
        <v>25</v>
      </c>
      <c r="O60" s="108" t="str">
        <f t="shared" si="4"/>
        <v>사립지방</v>
      </c>
    </row>
    <row r="61" spans="1:15" ht="17.25" customHeight="1">
      <c r="A61" s="115">
        <v>52</v>
      </c>
      <c r="B61" s="115" t="s">
        <v>12</v>
      </c>
      <c r="C61" s="115" t="s">
        <v>4</v>
      </c>
      <c r="D61" s="115" t="s">
        <v>16</v>
      </c>
      <c r="E61" s="119" t="s">
        <v>317</v>
      </c>
      <c r="F61" s="119"/>
      <c r="G61" s="119">
        <v>980</v>
      </c>
      <c r="H61" s="119">
        <v>1067</v>
      </c>
      <c r="I61" s="119">
        <v>1038</v>
      </c>
      <c r="J61" s="119">
        <f t="shared" si="0"/>
        <v>-58</v>
      </c>
      <c r="K61" s="119">
        <f t="shared" si="1"/>
        <v>29</v>
      </c>
      <c r="L61" s="120">
        <f t="shared" si="2"/>
        <v>105.9</v>
      </c>
      <c r="M61" s="120">
        <f t="shared" si="3"/>
        <v>97.3</v>
      </c>
      <c r="N61" s="115" t="s">
        <v>25</v>
      </c>
      <c r="O61" s="108" t="str">
        <f t="shared" si="4"/>
        <v>사립지방</v>
      </c>
    </row>
    <row r="62" spans="1:15" ht="17.25" customHeight="1">
      <c r="A62" s="115">
        <v>53</v>
      </c>
      <c r="B62" s="115" t="s">
        <v>12</v>
      </c>
      <c r="C62" s="115" t="s">
        <v>4</v>
      </c>
      <c r="D62" s="115" t="s">
        <v>5</v>
      </c>
      <c r="E62" s="119" t="s">
        <v>318</v>
      </c>
      <c r="F62" s="119"/>
      <c r="G62" s="119">
        <v>2418</v>
      </c>
      <c r="H62" s="119">
        <v>2873</v>
      </c>
      <c r="I62" s="119">
        <v>2838</v>
      </c>
      <c r="J62" s="119">
        <f t="shared" si="0"/>
        <v>-420</v>
      </c>
      <c r="K62" s="119">
        <f t="shared" si="1"/>
        <v>35</v>
      </c>
      <c r="L62" s="120">
        <f t="shared" si="2"/>
        <v>117.4</v>
      </c>
      <c r="M62" s="120">
        <f t="shared" si="3"/>
        <v>98.8</v>
      </c>
      <c r="N62" s="115" t="s">
        <v>25</v>
      </c>
      <c r="O62" s="108" t="str">
        <f t="shared" si="4"/>
        <v>사립지방</v>
      </c>
    </row>
    <row r="63" spans="1:15" ht="17.25" customHeight="1">
      <c r="A63" s="115">
        <v>54</v>
      </c>
      <c r="B63" s="115" t="s">
        <v>12</v>
      </c>
      <c r="C63" s="115" t="s">
        <v>4</v>
      </c>
      <c r="D63" s="115" t="s">
        <v>9</v>
      </c>
      <c r="E63" s="119" t="s">
        <v>319</v>
      </c>
      <c r="F63" s="119"/>
      <c r="G63" s="119">
        <v>130</v>
      </c>
      <c r="H63" s="119">
        <v>138</v>
      </c>
      <c r="I63" s="119">
        <v>91</v>
      </c>
      <c r="J63" s="119">
        <f t="shared" si="0"/>
        <v>39</v>
      </c>
      <c r="K63" s="119">
        <f t="shared" si="1"/>
        <v>47</v>
      </c>
      <c r="L63" s="120">
        <f t="shared" si="2"/>
        <v>70</v>
      </c>
      <c r="M63" s="120">
        <f t="shared" si="3"/>
        <v>65.9</v>
      </c>
      <c r="N63" s="115" t="s">
        <v>25</v>
      </c>
      <c r="O63" s="108" t="str">
        <f t="shared" si="4"/>
        <v>사립지방</v>
      </c>
    </row>
    <row r="64" spans="1:15" ht="17.25" customHeight="1">
      <c r="A64" s="115">
        <v>55</v>
      </c>
      <c r="B64" s="115" t="s">
        <v>12</v>
      </c>
      <c r="C64" s="115" t="s">
        <v>4</v>
      </c>
      <c r="D64" s="115" t="s">
        <v>17</v>
      </c>
      <c r="E64" s="119" t="s">
        <v>320</v>
      </c>
      <c r="F64" s="119"/>
      <c r="G64" s="119">
        <v>1755</v>
      </c>
      <c r="H64" s="119">
        <v>1994</v>
      </c>
      <c r="I64" s="119">
        <v>1957</v>
      </c>
      <c r="J64" s="119">
        <f t="shared" si="0"/>
        <v>-202</v>
      </c>
      <c r="K64" s="119">
        <f t="shared" si="1"/>
        <v>37</v>
      </c>
      <c r="L64" s="120">
        <f t="shared" si="2"/>
        <v>111.5</v>
      </c>
      <c r="M64" s="120">
        <f t="shared" si="3"/>
        <v>98.1</v>
      </c>
      <c r="N64" s="115" t="s">
        <v>26</v>
      </c>
      <c r="O64" s="108" t="str">
        <f t="shared" si="4"/>
        <v>사립수도권</v>
      </c>
    </row>
    <row r="65" spans="1:15" ht="17.25" customHeight="1">
      <c r="A65" s="115">
        <v>56</v>
      </c>
      <c r="B65" s="115" t="s">
        <v>12</v>
      </c>
      <c r="C65" s="115" t="s">
        <v>4</v>
      </c>
      <c r="D65" s="115" t="s">
        <v>15</v>
      </c>
      <c r="E65" s="119" t="s">
        <v>321</v>
      </c>
      <c r="F65" s="119"/>
      <c r="G65" s="119">
        <v>45</v>
      </c>
      <c r="H65" s="119">
        <v>45</v>
      </c>
      <c r="I65" s="119">
        <v>31</v>
      </c>
      <c r="J65" s="119">
        <f t="shared" si="0"/>
        <v>14</v>
      </c>
      <c r="K65" s="119">
        <f t="shared" si="1"/>
        <v>14</v>
      </c>
      <c r="L65" s="120">
        <f t="shared" si="2"/>
        <v>68.9</v>
      </c>
      <c r="M65" s="120">
        <f t="shared" si="3"/>
        <v>68.9</v>
      </c>
      <c r="N65" s="115" t="s">
        <v>25</v>
      </c>
      <c r="O65" s="108" t="str">
        <f t="shared" si="4"/>
        <v>사립지방</v>
      </c>
    </row>
    <row r="66" spans="1:15" ht="17.25" customHeight="1">
      <c r="A66" s="115">
        <v>57</v>
      </c>
      <c r="B66" s="115" t="s">
        <v>12</v>
      </c>
      <c r="C66" s="115" t="s">
        <v>4</v>
      </c>
      <c r="D66" s="115" t="s">
        <v>9</v>
      </c>
      <c r="E66" s="119" t="s">
        <v>322</v>
      </c>
      <c r="F66" s="119"/>
      <c r="G66" s="119">
        <v>1484</v>
      </c>
      <c r="H66" s="119">
        <v>2058</v>
      </c>
      <c r="I66" s="119">
        <v>1893</v>
      </c>
      <c r="J66" s="119">
        <f t="shared" si="0"/>
        <v>-409</v>
      </c>
      <c r="K66" s="119">
        <f t="shared" si="1"/>
        <v>165</v>
      </c>
      <c r="L66" s="120">
        <f t="shared" si="2"/>
        <v>127.6</v>
      </c>
      <c r="M66" s="120">
        <f t="shared" si="3"/>
        <v>92</v>
      </c>
      <c r="N66" s="115" t="s">
        <v>25</v>
      </c>
      <c r="O66" s="108" t="str">
        <f t="shared" si="4"/>
        <v>사립지방</v>
      </c>
    </row>
    <row r="67" spans="1:15" ht="17.25" customHeight="1">
      <c r="A67" s="115">
        <v>58</v>
      </c>
      <c r="B67" s="115" t="s">
        <v>12</v>
      </c>
      <c r="C67" s="115" t="s">
        <v>4</v>
      </c>
      <c r="D67" s="115" t="s">
        <v>9</v>
      </c>
      <c r="E67" s="119" t="s">
        <v>607</v>
      </c>
      <c r="F67" s="119"/>
      <c r="G67" s="119">
        <v>1010</v>
      </c>
      <c r="H67" s="119">
        <v>1141</v>
      </c>
      <c r="I67" s="119">
        <v>1094</v>
      </c>
      <c r="J67" s="119">
        <f aca="true" t="shared" si="5" ref="J67:J130">G67-I67</f>
        <v>-84</v>
      </c>
      <c r="K67" s="119">
        <f aca="true" t="shared" si="6" ref="K67:K130">H67-I67</f>
        <v>47</v>
      </c>
      <c r="L67" s="120">
        <f aca="true" t="shared" si="7" ref="L67:L130">ROUND(I67/G67*100,1)</f>
        <v>108.3</v>
      </c>
      <c r="M67" s="120">
        <f aca="true" t="shared" si="8" ref="M67:M130">ROUND(I67/H67*100,1)</f>
        <v>95.9</v>
      </c>
      <c r="N67" s="115" t="s">
        <v>25</v>
      </c>
      <c r="O67" s="108" t="str">
        <f t="shared" si="4"/>
        <v>사립지방</v>
      </c>
    </row>
    <row r="68" spans="1:15" ht="17.25" customHeight="1">
      <c r="A68" s="115">
        <v>59</v>
      </c>
      <c r="B68" s="115" t="s">
        <v>12</v>
      </c>
      <c r="C68" s="115" t="s">
        <v>4</v>
      </c>
      <c r="D68" s="115" t="s">
        <v>17</v>
      </c>
      <c r="E68" s="119" t="s">
        <v>324</v>
      </c>
      <c r="F68" s="119"/>
      <c r="G68" s="119">
        <v>2983</v>
      </c>
      <c r="H68" s="119">
        <v>3276</v>
      </c>
      <c r="I68" s="119">
        <v>3261</v>
      </c>
      <c r="J68" s="119">
        <f t="shared" si="5"/>
        <v>-278</v>
      </c>
      <c r="K68" s="119">
        <f t="shared" si="6"/>
        <v>15</v>
      </c>
      <c r="L68" s="120">
        <f t="shared" si="7"/>
        <v>109.3</v>
      </c>
      <c r="M68" s="120">
        <f t="shared" si="8"/>
        <v>99.5</v>
      </c>
      <c r="N68" s="115" t="s">
        <v>26</v>
      </c>
      <c r="O68" s="108" t="str">
        <f aca="true" t="shared" si="9" ref="O68:O131">CONCATENATE(B68,N68)</f>
        <v>사립수도권</v>
      </c>
    </row>
    <row r="69" spans="1:15" ht="17.25" customHeight="1">
      <c r="A69" s="115">
        <v>60</v>
      </c>
      <c r="B69" s="115" t="s">
        <v>12</v>
      </c>
      <c r="C69" s="115" t="s">
        <v>4</v>
      </c>
      <c r="D69" s="115" t="s">
        <v>17</v>
      </c>
      <c r="E69" s="119" t="s">
        <v>460</v>
      </c>
      <c r="F69" s="119"/>
      <c r="G69" s="119">
        <v>330</v>
      </c>
      <c r="H69" s="119">
        <v>380</v>
      </c>
      <c r="I69" s="119">
        <v>364</v>
      </c>
      <c r="J69" s="119">
        <f t="shared" si="5"/>
        <v>-34</v>
      </c>
      <c r="K69" s="119">
        <f t="shared" si="6"/>
        <v>16</v>
      </c>
      <c r="L69" s="120">
        <f t="shared" si="7"/>
        <v>110.3</v>
      </c>
      <c r="M69" s="120">
        <f t="shared" si="8"/>
        <v>95.8</v>
      </c>
      <c r="N69" s="115" t="s">
        <v>26</v>
      </c>
      <c r="O69" s="108" t="str">
        <f t="shared" si="9"/>
        <v>사립수도권</v>
      </c>
    </row>
    <row r="70" spans="1:15" ht="17.25" customHeight="1">
      <c r="A70" s="115">
        <v>61</v>
      </c>
      <c r="B70" s="115" t="s">
        <v>12</v>
      </c>
      <c r="C70" s="115" t="s">
        <v>4</v>
      </c>
      <c r="D70" s="121" t="s">
        <v>20</v>
      </c>
      <c r="E70" s="119" t="s">
        <v>325</v>
      </c>
      <c r="F70" s="119"/>
      <c r="G70" s="119">
        <v>1100</v>
      </c>
      <c r="H70" s="119">
        <v>1265</v>
      </c>
      <c r="I70" s="119">
        <v>1262</v>
      </c>
      <c r="J70" s="119">
        <f t="shared" si="5"/>
        <v>-162</v>
      </c>
      <c r="K70" s="119">
        <f t="shared" si="6"/>
        <v>3</v>
      </c>
      <c r="L70" s="120">
        <f t="shared" si="7"/>
        <v>114.7</v>
      </c>
      <c r="M70" s="120">
        <f t="shared" si="8"/>
        <v>99.8</v>
      </c>
      <c r="N70" s="115" t="s">
        <v>25</v>
      </c>
      <c r="O70" s="108" t="str">
        <f t="shared" si="9"/>
        <v>사립지방</v>
      </c>
    </row>
    <row r="71" spans="1:15" ht="17.25" customHeight="1">
      <c r="A71" s="115">
        <v>62</v>
      </c>
      <c r="B71" s="115" t="s">
        <v>12</v>
      </c>
      <c r="C71" s="115" t="s">
        <v>4</v>
      </c>
      <c r="D71" s="115" t="s">
        <v>8</v>
      </c>
      <c r="E71" s="119" t="s">
        <v>442</v>
      </c>
      <c r="F71" s="119"/>
      <c r="G71" s="119">
        <v>100</v>
      </c>
      <c r="H71" s="119">
        <v>105</v>
      </c>
      <c r="I71" s="119">
        <v>106</v>
      </c>
      <c r="J71" s="119">
        <f t="shared" si="5"/>
        <v>-6</v>
      </c>
      <c r="K71" s="119">
        <f t="shared" si="6"/>
        <v>-1</v>
      </c>
      <c r="L71" s="120">
        <f t="shared" si="7"/>
        <v>106</v>
      </c>
      <c r="M71" s="120">
        <f t="shared" si="8"/>
        <v>101</v>
      </c>
      <c r="N71" s="115" t="s">
        <v>25</v>
      </c>
      <c r="O71" s="108" t="str">
        <f t="shared" si="9"/>
        <v>사립지방</v>
      </c>
    </row>
    <row r="72" spans="1:15" ht="17.25" customHeight="1">
      <c r="A72" s="115">
        <v>63</v>
      </c>
      <c r="B72" s="115" t="s">
        <v>12</v>
      </c>
      <c r="C72" s="115" t="s">
        <v>4</v>
      </c>
      <c r="D72" s="121" t="s">
        <v>20</v>
      </c>
      <c r="E72" s="119" t="s">
        <v>326</v>
      </c>
      <c r="F72" s="119"/>
      <c r="G72" s="119">
        <v>120</v>
      </c>
      <c r="H72" s="119">
        <v>134</v>
      </c>
      <c r="I72" s="119">
        <v>124</v>
      </c>
      <c r="J72" s="119">
        <f t="shared" si="5"/>
        <v>-4</v>
      </c>
      <c r="K72" s="119">
        <f t="shared" si="6"/>
        <v>10</v>
      </c>
      <c r="L72" s="120">
        <f t="shared" si="7"/>
        <v>103.3</v>
      </c>
      <c r="M72" s="120">
        <f t="shared" si="8"/>
        <v>92.5</v>
      </c>
      <c r="N72" s="115" t="s">
        <v>25</v>
      </c>
      <c r="O72" s="108" t="str">
        <f t="shared" si="9"/>
        <v>사립지방</v>
      </c>
    </row>
    <row r="73" spans="1:15" ht="17.25" customHeight="1">
      <c r="A73" s="115">
        <v>64</v>
      </c>
      <c r="B73" s="115" t="s">
        <v>12</v>
      </c>
      <c r="C73" s="115" t="s">
        <v>4</v>
      </c>
      <c r="D73" s="115" t="s">
        <v>8</v>
      </c>
      <c r="E73" s="119" t="s">
        <v>327</v>
      </c>
      <c r="F73" s="119"/>
      <c r="G73" s="119">
        <v>1349</v>
      </c>
      <c r="H73" s="119">
        <v>1577</v>
      </c>
      <c r="I73" s="119">
        <v>1564</v>
      </c>
      <c r="J73" s="119">
        <f t="shared" si="5"/>
        <v>-215</v>
      </c>
      <c r="K73" s="119">
        <f t="shared" si="6"/>
        <v>13</v>
      </c>
      <c r="L73" s="120">
        <f t="shared" si="7"/>
        <v>115.9</v>
      </c>
      <c r="M73" s="120">
        <f t="shared" si="8"/>
        <v>99.2</v>
      </c>
      <c r="N73" s="115" t="s">
        <v>25</v>
      </c>
      <c r="O73" s="108" t="str">
        <f t="shared" si="9"/>
        <v>사립지방</v>
      </c>
    </row>
    <row r="74" spans="1:15" ht="17.25" customHeight="1">
      <c r="A74" s="115">
        <v>65</v>
      </c>
      <c r="B74" s="115" t="s">
        <v>12</v>
      </c>
      <c r="C74" s="115" t="s">
        <v>4</v>
      </c>
      <c r="D74" s="115" t="s">
        <v>9</v>
      </c>
      <c r="E74" s="119" t="s">
        <v>328</v>
      </c>
      <c r="F74" s="119"/>
      <c r="G74" s="119">
        <v>679</v>
      </c>
      <c r="H74" s="119">
        <v>752</v>
      </c>
      <c r="I74" s="119">
        <v>646</v>
      </c>
      <c r="J74" s="119">
        <f t="shared" si="5"/>
        <v>33</v>
      </c>
      <c r="K74" s="119">
        <f t="shared" si="6"/>
        <v>106</v>
      </c>
      <c r="L74" s="120">
        <f t="shared" si="7"/>
        <v>95.1</v>
      </c>
      <c r="M74" s="120">
        <f t="shared" si="8"/>
        <v>85.9</v>
      </c>
      <c r="N74" s="115" t="s">
        <v>25</v>
      </c>
      <c r="O74" s="108" t="str">
        <f t="shared" si="9"/>
        <v>사립지방</v>
      </c>
    </row>
    <row r="75" spans="1:15" ht="17.25" customHeight="1">
      <c r="A75" s="115">
        <v>66</v>
      </c>
      <c r="B75" s="115" t="s">
        <v>12</v>
      </c>
      <c r="C75" s="115" t="s">
        <v>13</v>
      </c>
      <c r="D75" s="115" t="s">
        <v>8</v>
      </c>
      <c r="E75" s="119" t="s">
        <v>329</v>
      </c>
      <c r="F75" s="119"/>
      <c r="G75" s="119">
        <v>2620</v>
      </c>
      <c r="H75" s="119">
        <v>2827</v>
      </c>
      <c r="I75" s="119">
        <v>2814</v>
      </c>
      <c r="J75" s="119">
        <f t="shared" si="5"/>
        <v>-194</v>
      </c>
      <c r="K75" s="119">
        <f t="shared" si="6"/>
        <v>13</v>
      </c>
      <c r="L75" s="120">
        <f t="shared" si="7"/>
        <v>107.4</v>
      </c>
      <c r="M75" s="120">
        <f t="shared" si="8"/>
        <v>99.5</v>
      </c>
      <c r="N75" s="115" t="s">
        <v>25</v>
      </c>
      <c r="O75" s="108" t="str">
        <f t="shared" si="9"/>
        <v>사립지방</v>
      </c>
    </row>
    <row r="76" spans="1:15" ht="17.25" customHeight="1">
      <c r="A76" s="115">
        <v>67</v>
      </c>
      <c r="B76" s="115" t="s">
        <v>12</v>
      </c>
      <c r="C76" s="115" t="s">
        <v>4</v>
      </c>
      <c r="D76" s="115" t="s">
        <v>17</v>
      </c>
      <c r="E76" s="119" t="s">
        <v>330</v>
      </c>
      <c r="F76" s="119" t="s">
        <v>597</v>
      </c>
      <c r="G76" s="119">
        <v>2380</v>
      </c>
      <c r="H76" s="119">
        <v>2639</v>
      </c>
      <c r="I76" s="119">
        <v>2592</v>
      </c>
      <c r="J76" s="119">
        <f t="shared" si="5"/>
        <v>-212</v>
      </c>
      <c r="K76" s="119">
        <f t="shared" si="6"/>
        <v>47</v>
      </c>
      <c r="L76" s="120">
        <f t="shared" si="7"/>
        <v>108.9</v>
      </c>
      <c r="M76" s="120">
        <f t="shared" si="8"/>
        <v>98.2</v>
      </c>
      <c r="N76" s="115" t="s">
        <v>26</v>
      </c>
      <c r="O76" s="108" t="str">
        <f t="shared" si="9"/>
        <v>사립수도권</v>
      </c>
    </row>
    <row r="77" spans="1:15" ht="17.25" customHeight="1">
      <c r="A77" s="115">
        <v>67</v>
      </c>
      <c r="B77" s="115" t="s">
        <v>12</v>
      </c>
      <c r="C77" s="115" t="s">
        <v>4</v>
      </c>
      <c r="D77" s="115" t="s">
        <v>604</v>
      </c>
      <c r="E77" s="119" t="s">
        <v>608</v>
      </c>
      <c r="F77" s="119" t="s">
        <v>609</v>
      </c>
      <c r="G77" s="119">
        <v>2650</v>
      </c>
      <c r="H77" s="119">
        <v>2922</v>
      </c>
      <c r="I77" s="119">
        <v>2821</v>
      </c>
      <c r="J77" s="119">
        <f t="shared" si="5"/>
        <v>-171</v>
      </c>
      <c r="K77" s="119">
        <f t="shared" si="6"/>
        <v>101</v>
      </c>
      <c r="L77" s="120">
        <f t="shared" si="7"/>
        <v>106.5</v>
      </c>
      <c r="M77" s="120">
        <f t="shared" si="8"/>
        <v>96.5</v>
      </c>
      <c r="N77" s="115" t="s">
        <v>25</v>
      </c>
      <c r="O77" s="108" t="str">
        <f t="shared" si="9"/>
        <v>사립지방</v>
      </c>
    </row>
    <row r="78" spans="1:15" ht="17.25" customHeight="1">
      <c r="A78" s="115">
        <v>68</v>
      </c>
      <c r="B78" s="115" t="s">
        <v>12</v>
      </c>
      <c r="C78" s="115" t="s">
        <v>4</v>
      </c>
      <c r="D78" s="115" t="s">
        <v>11</v>
      </c>
      <c r="E78" s="119" t="s">
        <v>610</v>
      </c>
      <c r="F78" s="119"/>
      <c r="G78" s="119">
        <v>3140</v>
      </c>
      <c r="H78" s="119">
        <v>3371</v>
      </c>
      <c r="I78" s="119">
        <v>3281</v>
      </c>
      <c r="J78" s="119">
        <f t="shared" si="5"/>
        <v>-141</v>
      </c>
      <c r="K78" s="119">
        <f t="shared" si="6"/>
        <v>90</v>
      </c>
      <c r="L78" s="120">
        <f t="shared" si="7"/>
        <v>104.5</v>
      </c>
      <c r="M78" s="120">
        <f t="shared" si="8"/>
        <v>97.3</v>
      </c>
      <c r="N78" s="115" t="s">
        <v>25</v>
      </c>
      <c r="O78" s="108" t="str">
        <f t="shared" si="9"/>
        <v>사립지방</v>
      </c>
    </row>
    <row r="79" spans="1:15" ht="17.25" customHeight="1">
      <c r="A79" s="115">
        <v>69</v>
      </c>
      <c r="B79" s="115" t="s">
        <v>12</v>
      </c>
      <c r="C79" s="115" t="s">
        <v>4</v>
      </c>
      <c r="D79" s="115" t="s">
        <v>11</v>
      </c>
      <c r="E79" s="119" t="s">
        <v>611</v>
      </c>
      <c r="F79" s="119"/>
      <c r="G79" s="119">
        <v>4553</v>
      </c>
      <c r="H79" s="119">
        <v>5086</v>
      </c>
      <c r="I79" s="119">
        <v>4934</v>
      </c>
      <c r="J79" s="119">
        <f t="shared" si="5"/>
        <v>-381</v>
      </c>
      <c r="K79" s="119">
        <f t="shared" si="6"/>
        <v>152</v>
      </c>
      <c r="L79" s="120">
        <f t="shared" si="7"/>
        <v>108.4</v>
      </c>
      <c r="M79" s="120">
        <f t="shared" si="8"/>
        <v>97</v>
      </c>
      <c r="N79" s="115" t="s">
        <v>25</v>
      </c>
      <c r="O79" s="108" t="str">
        <f t="shared" si="9"/>
        <v>사립지방</v>
      </c>
    </row>
    <row r="80" spans="1:15" ht="17.25" customHeight="1">
      <c r="A80" s="115">
        <v>70</v>
      </c>
      <c r="B80" s="115" t="s">
        <v>12</v>
      </c>
      <c r="C80" s="115" t="s">
        <v>4</v>
      </c>
      <c r="D80" s="115" t="s">
        <v>11</v>
      </c>
      <c r="E80" s="119" t="s">
        <v>612</v>
      </c>
      <c r="F80" s="119"/>
      <c r="G80" s="119">
        <v>500</v>
      </c>
      <c r="H80" s="119">
        <v>521</v>
      </c>
      <c r="I80" s="119">
        <v>367</v>
      </c>
      <c r="J80" s="119">
        <f t="shared" si="5"/>
        <v>133</v>
      </c>
      <c r="K80" s="119">
        <f t="shared" si="6"/>
        <v>154</v>
      </c>
      <c r="L80" s="120">
        <f t="shared" si="7"/>
        <v>73.4</v>
      </c>
      <c r="M80" s="120">
        <f t="shared" si="8"/>
        <v>70.4</v>
      </c>
      <c r="N80" s="115" t="s">
        <v>25</v>
      </c>
      <c r="O80" s="108" t="str">
        <f t="shared" si="9"/>
        <v>사립지방</v>
      </c>
    </row>
    <row r="81" spans="1:15" ht="17.25" customHeight="1">
      <c r="A81" s="115">
        <v>71</v>
      </c>
      <c r="B81" s="115" t="s">
        <v>12</v>
      </c>
      <c r="C81" s="115" t="s">
        <v>4</v>
      </c>
      <c r="D81" s="115" t="s">
        <v>11</v>
      </c>
      <c r="E81" s="119" t="s">
        <v>613</v>
      </c>
      <c r="F81" s="119"/>
      <c r="G81" s="119">
        <v>130</v>
      </c>
      <c r="H81" s="119">
        <v>136</v>
      </c>
      <c r="I81" s="119">
        <v>135</v>
      </c>
      <c r="J81" s="119">
        <f t="shared" si="5"/>
        <v>-5</v>
      </c>
      <c r="K81" s="119">
        <f t="shared" si="6"/>
        <v>1</v>
      </c>
      <c r="L81" s="120">
        <f t="shared" si="7"/>
        <v>103.8</v>
      </c>
      <c r="M81" s="120">
        <f t="shared" si="8"/>
        <v>99.3</v>
      </c>
      <c r="N81" s="115" t="s">
        <v>25</v>
      </c>
      <c r="O81" s="108" t="str">
        <f t="shared" si="9"/>
        <v>사립지방</v>
      </c>
    </row>
    <row r="82" spans="1:15" ht="17.25" customHeight="1">
      <c r="A82" s="115">
        <v>72</v>
      </c>
      <c r="B82" s="115" t="s">
        <v>12</v>
      </c>
      <c r="C82" s="115" t="s">
        <v>4</v>
      </c>
      <c r="D82" s="115" t="s">
        <v>11</v>
      </c>
      <c r="E82" s="119" t="s">
        <v>614</v>
      </c>
      <c r="F82" s="119"/>
      <c r="G82" s="119">
        <v>1696</v>
      </c>
      <c r="H82" s="119">
        <v>1896</v>
      </c>
      <c r="I82" s="119">
        <v>1875</v>
      </c>
      <c r="J82" s="119">
        <f t="shared" si="5"/>
        <v>-179</v>
      </c>
      <c r="K82" s="119">
        <f t="shared" si="6"/>
        <v>21</v>
      </c>
      <c r="L82" s="120">
        <f t="shared" si="7"/>
        <v>110.6</v>
      </c>
      <c r="M82" s="120">
        <f t="shared" si="8"/>
        <v>98.9</v>
      </c>
      <c r="N82" s="115" t="s">
        <v>25</v>
      </c>
      <c r="O82" s="108" t="str">
        <f t="shared" si="9"/>
        <v>사립지방</v>
      </c>
    </row>
    <row r="83" spans="1:15" ht="17.25" customHeight="1">
      <c r="A83" s="115">
        <v>73</v>
      </c>
      <c r="B83" s="115" t="s">
        <v>12</v>
      </c>
      <c r="C83" s="115" t="s">
        <v>4</v>
      </c>
      <c r="D83" s="115" t="s">
        <v>15</v>
      </c>
      <c r="E83" s="119" t="s">
        <v>615</v>
      </c>
      <c r="F83" s="119"/>
      <c r="G83" s="119">
        <v>1350</v>
      </c>
      <c r="H83" s="119">
        <v>1604</v>
      </c>
      <c r="I83" s="119">
        <v>1037</v>
      </c>
      <c r="J83" s="119">
        <f t="shared" si="5"/>
        <v>313</v>
      </c>
      <c r="K83" s="119">
        <f t="shared" si="6"/>
        <v>567</v>
      </c>
      <c r="L83" s="120">
        <f t="shared" si="7"/>
        <v>76.8</v>
      </c>
      <c r="M83" s="120">
        <f t="shared" si="8"/>
        <v>64.7</v>
      </c>
      <c r="N83" s="115" t="s">
        <v>25</v>
      </c>
      <c r="O83" s="108" t="str">
        <f t="shared" si="9"/>
        <v>사립지방</v>
      </c>
    </row>
    <row r="84" spans="1:15" ht="17.25" customHeight="1">
      <c r="A84" s="115">
        <v>74</v>
      </c>
      <c r="B84" s="115" t="s">
        <v>12</v>
      </c>
      <c r="C84" s="115" t="s">
        <v>4</v>
      </c>
      <c r="D84" s="115" t="s">
        <v>11</v>
      </c>
      <c r="E84" s="119" t="s">
        <v>616</v>
      </c>
      <c r="F84" s="119"/>
      <c r="G84" s="119">
        <v>165</v>
      </c>
      <c r="H84" s="119">
        <v>166</v>
      </c>
      <c r="I84" s="119">
        <v>119</v>
      </c>
      <c r="J84" s="119">
        <f t="shared" si="5"/>
        <v>46</v>
      </c>
      <c r="K84" s="119">
        <f t="shared" si="6"/>
        <v>47</v>
      </c>
      <c r="L84" s="120">
        <f t="shared" si="7"/>
        <v>72.1</v>
      </c>
      <c r="M84" s="120">
        <f t="shared" si="8"/>
        <v>71.7</v>
      </c>
      <c r="N84" s="115" t="s">
        <v>25</v>
      </c>
      <c r="O84" s="108" t="str">
        <f t="shared" si="9"/>
        <v>사립지방</v>
      </c>
    </row>
    <row r="85" spans="1:15" ht="17.25" customHeight="1">
      <c r="A85" s="115">
        <v>75</v>
      </c>
      <c r="B85" s="115" t="s">
        <v>12</v>
      </c>
      <c r="C85" s="115" t="s">
        <v>4</v>
      </c>
      <c r="D85" s="115" t="s">
        <v>8</v>
      </c>
      <c r="E85" s="119" t="s">
        <v>617</v>
      </c>
      <c r="F85" s="119"/>
      <c r="G85" s="119">
        <v>40</v>
      </c>
      <c r="H85" s="119">
        <v>41</v>
      </c>
      <c r="I85" s="119">
        <v>39</v>
      </c>
      <c r="J85" s="119">
        <f t="shared" si="5"/>
        <v>1</v>
      </c>
      <c r="K85" s="119">
        <f t="shared" si="6"/>
        <v>2</v>
      </c>
      <c r="L85" s="120">
        <f t="shared" si="7"/>
        <v>97.5</v>
      </c>
      <c r="M85" s="120">
        <f t="shared" si="8"/>
        <v>95.1</v>
      </c>
      <c r="N85" s="115" t="s">
        <v>25</v>
      </c>
      <c r="O85" s="108" t="str">
        <f t="shared" si="9"/>
        <v>사립지방</v>
      </c>
    </row>
    <row r="86" spans="1:15" ht="17.25" customHeight="1">
      <c r="A86" s="115">
        <v>76</v>
      </c>
      <c r="B86" s="115" t="s">
        <v>12</v>
      </c>
      <c r="C86" s="115" t="s">
        <v>4</v>
      </c>
      <c r="D86" s="115" t="s">
        <v>14</v>
      </c>
      <c r="E86" s="119" t="s">
        <v>618</v>
      </c>
      <c r="F86" s="119"/>
      <c r="G86" s="119">
        <v>2386</v>
      </c>
      <c r="H86" s="119">
        <v>2623</v>
      </c>
      <c r="I86" s="119">
        <v>2601</v>
      </c>
      <c r="J86" s="119">
        <f t="shared" si="5"/>
        <v>-215</v>
      </c>
      <c r="K86" s="119">
        <f t="shared" si="6"/>
        <v>22</v>
      </c>
      <c r="L86" s="120">
        <f t="shared" si="7"/>
        <v>109</v>
      </c>
      <c r="M86" s="120">
        <f t="shared" si="8"/>
        <v>99.2</v>
      </c>
      <c r="N86" s="115" t="s">
        <v>25</v>
      </c>
      <c r="O86" s="108" t="str">
        <f t="shared" si="9"/>
        <v>사립지방</v>
      </c>
    </row>
    <row r="87" spans="1:15" ht="17.25" customHeight="1">
      <c r="A87" s="115">
        <v>77</v>
      </c>
      <c r="B87" s="115" t="s">
        <v>12</v>
      </c>
      <c r="C87" s="115" t="s">
        <v>4</v>
      </c>
      <c r="D87" s="115" t="s">
        <v>21</v>
      </c>
      <c r="E87" s="119" t="s">
        <v>619</v>
      </c>
      <c r="F87" s="119"/>
      <c r="G87" s="119">
        <v>1950</v>
      </c>
      <c r="H87" s="119">
        <v>2192</v>
      </c>
      <c r="I87" s="119">
        <v>2097</v>
      </c>
      <c r="J87" s="119">
        <f t="shared" si="5"/>
        <v>-147</v>
      </c>
      <c r="K87" s="119">
        <f t="shared" si="6"/>
        <v>95</v>
      </c>
      <c r="L87" s="120">
        <f t="shared" si="7"/>
        <v>107.5</v>
      </c>
      <c r="M87" s="120">
        <f t="shared" si="8"/>
        <v>95.7</v>
      </c>
      <c r="N87" s="115" t="s">
        <v>26</v>
      </c>
      <c r="O87" s="108" t="str">
        <f t="shared" si="9"/>
        <v>사립수도권</v>
      </c>
    </row>
    <row r="88" spans="1:15" ht="17.25" customHeight="1">
      <c r="A88" s="115">
        <v>78</v>
      </c>
      <c r="B88" s="115" t="s">
        <v>12</v>
      </c>
      <c r="C88" s="115" t="s">
        <v>4</v>
      </c>
      <c r="D88" s="115" t="s">
        <v>17</v>
      </c>
      <c r="E88" s="119" t="s">
        <v>620</v>
      </c>
      <c r="F88" s="119"/>
      <c r="G88" s="119">
        <v>1290</v>
      </c>
      <c r="H88" s="119">
        <v>1424</v>
      </c>
      <c r="I88" s="119">
        <v>1389</v>
      </c>
      <c r="J88" s="119">
        <f t="shared" si="5"/>
        <v>-99</v>
      </c>
      <c r="K88" s="119">
        <f t="shared" si="6"/>
        <v>35</v>
      </c>
      <c r="L88" s="120">
        <f t="shared" si="7"/>
        <v>107.7</v>
      </c>
      <c r="M88" s="120">
        <f t="shared" si="8"/>
        <v>97.5</v>
      </c>
      <c r="N88" s="115" t="s">
        <v>26</v>
      </c>
      <c r="O88" s="108" t="str">
        <f t="shared" si="9"/>
        <v>사립수도권</v>
      </c>
    </row>
    <row r="89" spans="1:15" ht="17.25" customHeight="1">
      <c r="A89" s="115">
        <v>79</v>
      </c>
      <c r="B89" s="115" t="s">
        <v>12</v>
      </c>
      <c r="C89" s="115" t="s">
        <v>4</v>
      </c>
      <c r="D89" s="115" t="s">
        <v>17</v>
      </c>
      <c r="E89" s="119" t="s">
        <v>340</v>
      </c>
      <c r="F89" s="119" t="s">
        <v>597</v>
      </c>
      <c r="G89" s="119">
        <v>2825</v>
      </c>
      <c r="H89" s="119">
        <v>3161</v>
      </c>
      <c r="I89" s="119">
        <v>3135</v>
      </c>
      <c r="J89" s="119">
        <f t="shared" si="5"/>
        <v>-310</v>
      </c>
      <c r="K89" s="119">
        <f t="shared" si="6"/>
        <v>26</v>
      </c>
      <c r="L89" s="120">
        <f t="shared" si="7"/>
        <v>111</v>
      </c>
      <c r="M89" s="120">
        <f t="shared" si="8"/>
        <v>99.2</v>
      </c>
      <c r="N89" s="115" t="s">
        <v>26</v>
      </c>
      <c r="O89" s="108" t="str">
        <f t="shared" si="9"/>
        <v>사립수도권</v>
      </c>
    </row>
    <row r="90" spans="1:15" ht="17.25" customHeight="1">
      <c r="A90" s="115">
        <v>79</v>
      </c>
      <c r="B90" s="115" t="s">
        <v>12</v>
      </c>
      <c r="C90" s="115" t="s">
        <v>4</v>
      </c>
      <c r="D90" s="115" t="s">
        <v>621</v>
      </c>
      <c r="E90" s="119" t="s">
        <v>622</v>
      </c>
      <c r="F90" s="119" t="s">
        <v>623</v>
      </c>
      <c r="G90" s="119">
        <v>2055</v>
      </c>
      <c r="H90" s="119">
        <v>2250</v>
      </c>
      <c r="I90" s="119">
        <v>2207</v>
      </c>
      <c r="J90" s="119">
        <f t="shared" si="5"/>
        <v>-152</v>
      </c>
      <c r="K90" s="119">
        <f t="shared" si="6"/>
        <v>43</v>
      </c>
      <c r="L90" s="120">
        <f t="shared" si="7"/>
        <v>107.4</v>
      </c>
      <c r="M90" s="120">
        <f t="shared" si="8"/>
        <v>98.1</v>
      </c>
      <c r="N90" s="115" t="s">
        <v>25</v>
      </c>
      <c r="O90" s="108" t="str">
        <f t="shared" si="9"/>
        <v>사립지방</v>
      </c>
    </row>
    <row r="91" spans="1:15" ht="17.25" customHeight="1">
      <c r="A91" s="115">
        <v>80</v>
      </c>
      <c r="B91" s="115" t="s">
        <v>12</v>
      </c>
      <c r="C91" s="115" t="s">
        <v>4</v>
      </c>
      <c r="D91" s="115" t="s">
        <v>17</v>
      </c>
      <c r="E91" s="119" t="s">
        <v>341</v>
      </c>
      <c r="F91" s="119"/>
      <c r="G91" s="119">
        <v>1697</v>
      </c>
      <c r="H91" s="119">
        <v>1868</v>
      </c>
      <c r="I91" s="119">
        <v>1807</v>
      </c>
      <c r="J91" s="119">
        <f t="shared" si="5"/>
        <v>-110</v>
      </c>
      <c r="K91" s="119">
        <f t="shared" si="6"/>
        <v>61</v>
      </c>
      <c r="L91" s="120">
        <f t="shared" si="7"/>
        <v>106.5</v>
      </c>
      <c r="M91" s="120">
        <f t="shared" si="8"/>
        <v>96.7</v>
      </c>
      <c r="N91" s="115" t="s">
        <v>26</v>
      </c>
      <c r="O91" s="108" t="str">
        <f t="shared" si="9"/>
        <v>사립수도권</v>
      </c>
    </row>
    <row r="92" spans="1:15" ht="17.25" customHeight="1">
      <c r="A92" s="115">
        <v>81</v>
      </c>
      <c r="B92" s="115" t="s">
        <v>12</v>
      </c>
      <c r="C92" s="115" t="s">
        <v>4</v>
      </c>
      <c r="D92" s="115" t="s">
        <v>16</v>
      </c>
      <c r="E92" s="119" t="s">
        <v>497</v>
      </c>
      <c r="F92" s="119"/>
      <c r="G92" s="119">
        <v>2278</v>
      </c>
      <c r="H92" s="119">
        <v>2439</v>
      </c>
      <c r="I92" s="119">
        <v>2421</v>
      </c>
      <c r="J92" s="119">
        <f t="shared" si="5"/>
        <v>-143</v>
      </c>
      <c r="K92" s="119">
        <f t="shared" si="6"/>
        <v>18</v>
      </c>
      <c r="L92" s="120">
        <f t="shared" si="7"/>
        <v>106.3</v>
      </c>
      <c r="M92" s="120">
        <f t="shared" si="8"/>
        <v>99.3</v>
      </c>
      <c r="N92" s="115" t="s">
        <v>25</v>
      </c>
      <c r="O92" s="108" t="str">
        <f t="shared" si="9"/>
        <v>사립지방</v>
      </c>
    </row>
    <row r="93" spans="1:15" ht="17.25" customHeight="1">
      <c r="A93" s="115">
        <v>82</v>
      </c>
      <c r="B93" s="115" t="s">
        <v>12</v>
      </c>
      <c r="C93" s="115" t="s">
        <v>4</v>
      </c>
      <c r="D93" s="115" t="s">
        <v>16</v>
      </c>
      <c r="E93" s="119" t="s">
        <v>343</v>
      </c>
      <c r="F93" s="119"/>
      <c r="G93" s="119">
        <v>2640</v>
      </c>
      <c r="H93" s="119">
        <v>2827</v>
      </c>
      <c r="I93" s="119">
        <v>2827</v>
      </c>
      <c r="J93" s="119">
        <f t="shared" si="5"/>
        <v>-187</v>
      </c>
      <c r="K93" s="119">
        <f t="shared" si="6"/>
        <v>0</v>
      </c>
      <c r="L93" s="120">
        <f t="shared" si="7"/>
        <v>107.1</v>
      </c>
      <c r="M93" s="120">
        <f t="shared" si="8"/>
        <v>100</v>
      </c>
      <c r="N93" s="115" t="s">
        <v>25</v>
      </c>
      <c r="O93" s="108" t="str">
        <f t="shared" si="9"/>
        <v>사립지방</v>
      </c>
    </row>
    <row r="94" spans="1:15" ht="17.25" customHeight="1">
      <c r="A94" s="115">
        <v>83</v>
      </c>
      <c r="B94" s="115" t="s">
        <v>12</v>
      </c>
      <c r="C94" s="115" t="s">
        <v>4</v>
      </c>
      <c r="D94" s="115" t="s">
        <v>15</v>
      </c>
      <c r="E94" s="119" t="s">
        <v>344</v>
      </c>
      <c r="F94" s="119"/>
      <c r="G94" s="119">
        <v>1720</v>
      </c>
      <c r="H94" s="119">
        <v>2668</v>
      </c>
      <c r="I94" s="119">
        <v>2038</v>
      </c>
      <c r="J94" s="119">
        <f t="shared" si="5"/>
        <v>-318</v>
      </c>
      <c r="K94" s="119">
        <f t="shared" si="6"/>
        <v>630</v>
      </c>
      <c r="L94" s="120">
        <f t="shared" si="7"/>
        <v>118.5</v>
      </c>
      <c r="M94" s="120">
        <f t="shared" si="8"/>
        <v>76.4</v>
      </c>
      <c r="N94" s="115" t="s">
        <v>25</v>
      </c>
      <c r="O94" s="108" t="str">
        <f t="shared" si="9"/>
        <v>사립지방</v>
      </c>
    </row>
    <row r="95" spans="1:15" ht="17.25" customHeight="1">
      <c r="A95" s="115">
        <v>84</v>
      </c>
      <c r="B95" s="115" t="s">
        <v>12</v>
      </c>
      <c r="C95" s="115" t="s">
        <v>4</v>
      </c>
      <c r="D95" s="115" t="s">
        <v>16</v>
      </c>
      <c r="E95" s="119" t="s">
        <v>345</v>
      </c>
      <c r="F95" s="119"/>
      <c r="G95" s="119">
        <v>4635</v>
      </c>
      <c r="H95" s="119">
        <v>5016</v>
      </c>
      <c r="I95" s="119">
        <v>4972</v>
      </c>
      <c r="J95" s="119">
        <f t="shared" si="5"/>
        <v>-337</v>
      </c>
      <c r="K95" s="119">
        <f t="shared" si="6"/>
        <v>44</v>
      </c>
      <c r="L95" s="120">
        <f t="shared" si="7"/>
        <v>107.3</v>
      </c>
      <c r="M95" s="120">
        <f t="shared" si="8"/>
        <v>99.1</v>
      </c>
      <c r="N95" s="115" t="s">
        <v>25</v>
      </c>
      <c r="O95" s="108" t="str">
        <f t="shared" si="9"/>
        <v>사립지방</v>
      </c>
    </row>
    <row r="96" spans="1:15" ht="17.25" customHeight="1">
      <c r="A96" s="115">
        <v>85</v>
      </c>
      <c r="B96" s="115" t="s">
        <v>12</v>
      </c>
      <c r="C96" s="115" t="s">
        <v>4</v>
      </c>
      <c r="D96" s="115" t="s">
        <v>11</v>
      </c>
      <c r="E96" s="119" t="s">
        <v>346</v>
      </c>
      <c r="F96" s="119"/>
      <c r="G96" s="119">
        <v>1156</v>
      </c>
      <c r="H96" s="119">
        <v>1235</v>
      </c>
      <c r="I96" s="119">
        <v>1235</v>
      </c>
      <c r="J96" s="119">
        <f t="shared" si="5"/>
        <v>-79</v>
      </c>
      <c r="K96" s="119">
        <f t="shared" si="6"/>
        <v>0</v>
      </c>
      <c r="L96" s="120">
        <f t="shared" si="7"/>
        <v>106.8</v>
      </c>
      <c r="M96" s="120">
        <f t="shared" si="8"/>
        <v>100</v>
      </c>
      <c r="N96" s="115" t="s">
        <v>25</v>
      </c>
      <c r="O96" s="108" t="str">
        <f t="shared" si="9"/>
        <v>사립지방</v>
      </c>
    </row>
    <row r="97" spans="1:15" ht="17.25" customHeight="1">
      <c r="A97" s="115">
        <v>86</v>
      </c>
      <c r="B97" s="115" t="s">
        <v>12</v>
      </c>
      <c r="C97" s="115" t="s">
        <v>4</v>
      </c>
      <c r="D97" s="115" t="s">
        <v>16</v>
      </c>
      <c r="E97" s="119" t="s">
        <v>347</v>
      </c>
      <c r="F97" s="119"/>
      <c r="G97" s="119">
        <v>4010</v>
      </c>
      <c r="H97" s="119">
        <v>4294</v>
      </c>
      <c r="I97" s="119">
        <v>4294</v>
      </c>
      <c r="J97" s="119">
        <f t="shared" si="5"/>
        <v>-284</v>
      </c>
      <c r="K97" s="119">
        <f t="shared" si="6"/>
        <v>0</v>
      </c>
      <c r="L97" s="120">
        <f t="shared" si="7"/>
        <v>107.1</v>
      </c>
      <c r="M97" s="120">
        <f t="shared" si="8"/>
        <v>100</v>
      </c>
      <c r="N97" s="115" t="s">
        <v>25</v>
      </c>
      <c r="O97" s="108" t="str">
        <f t="shared" si="9"/>
        <v>사립지방</v>
      </c>
    </row>
    <row r="98" spans="1:15" ht="17.25" customHeight="1">
      <c r="A98" s="115">
        <v>87</v>
      </c>
      <c r="B98" s="115" t="s">
        <v>12</v>
      </c>
      <c r="C98" s="115" t="s">
        <v>4</v>
      </c>
      <c r="D98" s="115" t="s">
        <v>21</v>
      </c>
      <c r="E98" s="119" t="s">
        <v>461</v>
      </c>
      <c r="F98" s="119"/>
      <c r="G98" s="119">
        <v>200</v>
      </c>
      <c r="H98" s="119">
        <v>207</v>
      </c>
      <c r="I98" s="119">
        <v>160</v>
      </c>
      <c r="J98" s="119">
        <f t="shared" si="5"/>
        <v>40</v>
      </c>
      <c r="K98" s="119">
        <f t="shared" si="6"/>
        <v>47</v>
      </c>
      <c r="L98" s="120">
        <f t="shared" si="7"/>
        <v>80</v>
      </c>
      <c r="M98" s="120">
        <f t="shared" si="8"/>
        <v>77.3</v>
      </c>
      <c r="N98" s="115" t="s">
        <v>26</v>
      </c>
      <c r="O98" s="108" t="str">
        <f t="shared" si="9"/>
        <v>사립수도권</v>
      </c>
    </row>
    <row r="99" spans="1:15" ht="17.25" customHeight="1">
      <c r="A99" s="115">
        <v>88</v>
      </c>
      <c r="B99" s="115" t="s">
        <v>12</v>
      </c>
      <c r="C99" s="115" t="s">
        <v>4</v>
      </c>
      <c r="D99" s="115" t="s">
        <v>15</v>
      </c>
      <c r="E99" s="119" t="s">
        <v>349</v>
      </c>
      <c r="F99" s="119"/>
      <c r="G99" s="119">
        <v>200</v>
      </c>
      <c r="H99" s="119">
        <v>357</v>
      </c>
      <c r="I99" s="119">
        <v>245</v>
      </c>
      <c r="J99" s="119">
        <f t="shared" si="5"/>
        <v>-45</v>
      </c>
      <c r="K99" s="119">
        <f t="shared" si="6"/>
        <v>112</v>
      </c>
      <c r="L99" s="120">
        <f t="shared" si="7"/>
        <v>122.5</v>
      </c>
      <c r="M99" s="120">
        <f t="shared" si="8"/>
        <v>68.6</v>
      </c>
      <c r="N99" s="115" t="s">
        <v>25</v>
      </c>
      <c r="O99" s="108" t="str">
        <f t="shared" si="9"/>
        <v>사립지방</v>
      </c>
    </row>
    <row r="100" spans="1:15" ht="17.25" customHeight="1">
      <c r="A100" s="115">
        <v>89</v>
      </c>
      <c r="B100" s="115" t="s">
        <v>12</v>
      </c>
      <c r="C100" s="115" t="s">
        <v>4</v>
      </c>
      <c r="D100" s="115" t="s">
        <v>597</v>
      </c>
      <c r="E100" s="119" t="s">
        <v>350</v>
      </c>
      <c r="F100" s="119" t="s">
        <v>597</v>
      </c>
      <c r="G100" s="119">
        <v>1330</v>
      </c>
      <c r="H100" s="119">
        <v>1530</v>
      </c>
      <c r="I100" s="119">
        <v>1492</v>
      </c>
      <c r="J100" s="119">
        <f t="shared" si="5"/>
        <v>-162</v>
      </c>
      <c r="K100" s="119">
        <f t="shared" si="6"/>
        <v>38</v>
      </c>
      <c r="L100" s="120">
        <f t="shared" si="7"/>
        <v>112.2</v>
      </c>
      <c r="M100" s="120">
        <f t="shared" si="8"/>
        <v>97.5</v>
      </c>
      <c r="N100" s="115" t="s">
        <v>26</v>
      </c>
      <c r="O100" s="108" t="str">
        <f t="shared" si="9"/>
        <v>사립수도권</v>
      </c>
    </row>
    <row r="101" spans="1:15" ht="17.25" customHeight="1">
      <c r="A101" s="115">
        <v>89</v>
      </c>
      <c r="B101" s="115" t="s">
        <v>12</v>
      </c>
      <c r="C101" s="115" t="s">
        <v>4</v>
      </c>
      <c r="D101" s="115" t="s">
        <v>21</v>
      </c>
      <c r="E101" s="119" t="s">
        <v>624</v>
      </c>
      <c r="F101" s="119" t="s">
        <v>625</v>
      </c>
      <c r="G101" s="119">
        <v>1721</v>
      </c>
      <c r="H101" s="119">
        <v>1886</v>
      </c>
      <c r="I101" s="119">
        <v>1838</v>
      </c>
      <c r="J101" s="119">
        <f t="shared" si="5"/>
        <v>-117</v>
      </c>
      <c r="K101" s="119">
        <f t="shared" si="6"/>
        <v>48</v>
      </c>
      <c r="L101" s="120">
        <f t="shared" si="7"/>
        <v>106.8</v>
      </c>
      <c r="M101" s="120">
        <f t="shared" si="8"/>
        <v>97.5</v>
      </c>
      <c r="N101" s="115" t="s">
        <v>26</v>
      </c>
      <c r="O101" s="108" t="str">
        <f t="shared" si="9"/>
        <v>사립수도권</v>
      </c>
    </row>
    <row r="102" spans="1:15" ht="17.25" customHeight="1">
      <c r="A102" s="115">
        <v>90</v>
      </c>
      <c r="B102" s="115" t="s">
        <v>12</v>
      </c>
      <c r="C102" s="115" t="s">
        <v>4</v>
      </c>
      <c r="D102" s="115" t="s">
        <v>14</v>
      </c>
      <c r="E102" s="119" t="s">
        <v>351</v>
      </c>
      <c r="F102" s="119"/>
      <c r="G102" s="119">
        <v>2407</v>
      </c>
      <c r="H102" s="119">
        <v>2686</v>
      </c>
      <c r="I102" s="119">
        <v>2593</v>
      </c>
      <c r="J102" s="119">
        <f t="shared" si="5"/>
        <v>-186</v>
      </c>
      <c r="K102" s="119">
        <f t="shared" si="6"/>
        <v>93</v>
      </c>
      <c r="L102" s="120">
        <f t="shared" si="7"/>
        <v>107.7</v>
      </c>
      <c r="M102" s="120">
        <f t="shared" si="8"/>
        <v>96.5</v>
      </c>
      <c r="N102" s="115" t="s">
        <v>25</v>
      </c>
      <c r="O102" s="108" t="str">
        <f t="shared" si="9"/>
        <v>사립지방</v>
      </c>
    </row>
    <row r="103" spans="1:15" ht="17.25" customHeight="1">
      <c r="A103" s="115">
        <v>91</v>
      </c>
      <c r="B103" s="115" t="s">
        <v>12</v>
      </c>
      <c r="C103" s="115" t="s">
        <v>4</v>
      </c>
      <c r="D103" s="115" t="s">
        <v>15</v>
      </c>
      <c r="E103" s="119" t="s">
        <v>352</v>
      </c>
      <c r="F103" s="119"/>
      <c r="G103" s="119">
        <v>130</v>
      </c>
      <c r="H103" s="119">
        <v>138</v>
      </c>
      <c r="I103" s="119">
        <v>131</v>
      </c>
      <c r="J103" s="119">
        <f t="shared" si="5"/>
        <v>-1</v>
      </c>
      <c r="K103" s="119">
        <f t="shared" si="6"/>
        <v>7</v>
      </c>
      <c r="L103" s="120">
        <f t="shared" si="7"/>
        <v>100.8</v>
      </c>
      <c r="M103" s="120">
        <f t="shared" si="8"/>
        <v>94.9</v>
      </c>
      <c r="N103" s="115" t="s">
        <v>25</v>
      </c>
      <c r="O103" s="108" t="str">
        <f t="shared" si="9"/>
        <v>사립지방</v>
      </c>
    </row>
    <row r="104" spans="1:15" ht="17.25" customHeight="1">
      <c r="A104" s="115">
        <v>92</v>
      </c>
      <c r="B104" s="115" t="s">
        <v>12</v>
      </c>
      <c r="C104" s="115" t="s">
        <v>4</v>
      </c>
      <c r="D104" s="115" t="s">
        <v>14</v>
      </c>
      <c r="E104" s="119" t="s">
        <v>353</v>
      </c>
      <c r="F104" s="119"/>
      <c r="G104" s="119">
        <v>2335</v>
      </c>
      <c r="H104" s="119">
        <v>2612</v>
      </c>
      <c r="I104" s="119">
        <v>2513</v>
      </c>
      <c r="J104" s="119">
        <f t="shared" si="5"/>
        <v>-178</v>
      </c>
      <c r="K104" s="119">
        <f t="shared" si="6"/>
        <v>99</v>
      </c>
      <c r="L104" s="120">
        <f t="shared" si="7"/>
        <v>107.6</v>
      </c>
      <c r="M104" s="120">
        <f t="shared" si="8"/>
        <v>96.2</v>
      </c>
      <c r="N104" s="115" t="s">
        <v>25</v>
      </c>
      <c r="O104" s="108" t="str">
        <f t="shared" si="9"/>
        <v>사립지방</v>
      </c>
    </row>
    <row r="105" spans="1:15" ht="17.25" customHeight="1">
      <c r="A105" s="115">
        <v>93</v>
      </c>
      <c r="B105" s="115" t="s">
        <v>12</v>
      </c>
      <c r="C105" s="115" t="s">
        <v>4</v>
      </c>
      <c r="D105" s="115" t="s">
        <v>8</v>
      </c>
      <c r="E105" s="119" t="s">
        <v>569</v>
      </c>
      <c r="F105" s="119"/>
      <c r="G105" s="119">
        <v>3180</v>
      </c>
      <c r="H105" s="119">
        <v>3404</v>
      </c>
      <c r="I105" s="119">
        <v>3395</v>
      </c>
      <c r="J105" s="119">
        <f t="shared" si="5"/>
        <v>-215</v>
      </c>
      <c r="K105" s="119">
        <f t="shared" si="6"/>
        <v>9</v>
      </c>
      <c r="L105" s="120">
        <f t="shared" si="7"/>
        <v>106.8</v>
      </c>
      <c r="M105" s="120">
        <f t="shared" si="8"/>
        <v>99.7</v>
      </c>
      <c r="N105" s="115" t="s">
        <v>25</v>
      </c>
      <c r="O105" s="108" t="str">
        <f t="shared" si="9"/>
        <v>사립지방</v>
      </c>
    </row>
    <row r="106" spans="1:15" ht="17.25" customHeight="1">
      <c r="A106" s="115">
        <v>94</v>
      </c>
      <c r="B106" s="115" t="s">
        <v>12</v>
      </c>
      <c r="C106" s="115" t="s">
        <v>4</v>
      </c>
      <c r="D106" s="115" t="s">
        <v>16</v>
      </c>
      <c r="E106" s="119" t="s">
        <v>354</v>
      </c>
      <c r="F106" s="119"/>
      <c r="G106" s="119">
        <v>970</v>
      </c>
      <c r="H106" s="119">
        <v>1031</v>
      </c>
      <c r="I106" s="119">
        <v>1015</v>
      </c>
      <c r="J106" s="119">
        <f t="shared" si="5"/>
        <v>-45</v>
      </c>
      <c r="K106" s="119">
        <f t="shared" si="6"/>
        <v>16</v>
      </c>
      <c r="L106" s="120">
        <f t="shared" si="7"/>
        <v>104.6</v>
      </c>
      <c r="M106" s="120">
        <f t="shared" si="8"/>
        <v>98.4</v>
      </c>
      <c r="N106" s="115" t="s">
        <v>25</v>
      </c>
      <c r="O106" s="108" t="str">
        <f t="shared" si="9"/>
        <v>사립지방</v>
      </c>
    </row>
    <row r="107" spans="1:15" ht="17.25" customHeight="1">
      <c r="A107" s="115">
        <v>95</v>
      </c>
      <c r="B107" s="115" t="s">
        <v>12</v>
      </c>
      <c r="C107" s="115" t="s">
        <v>4</v>
      </c>
      <c r="D107" s="115" t="s">
        <v>16</v>
      </c>
      <c r="E107" s="119" t="s">
        <v>626</v>
      </c>
      <c r="F107" s="119"/>
      <c r="G107" s="119">
        <v>2150</v>
      </c>
      <c r="H107" s="119">
        <v>2354</v>
      </c>
      <c r="I107" s="119">
        <v>2351</v>
      </c>
      <c r="J107" s="119">
        <f t="shared" si="5"/>
        <v>-201</v>
      </c>
      <c r="K107" s="119">
        <f t="shared" si="6"/>
        <v>3</v>
      </c>
      <c r="L107" s="120">
        <f t="shared" si="7"/>
        <v>109.3</v>
      </c>
      <c r="M107" s="120">
        <f t="shared" si="8"/>
        <v>99.9</v>
      </c>
      <c r="N107" s="115" t="s">
        <v>25</v>
      </c>
      <c r="O107" s="108" t="str">
        <f t="shared" si="9"/>
        <v>사립지방</v>
      </c>
    </row>
    <row r="108" spans="1:15" ht="17.25" customHeight="1">
      <c r="A108" s="115">
        <v>96</v>
      </c>
      <c r="B108" s="115" t="s">
        <v>12</v>
      </c>
      <c r="C108" s="115" t="s">
        <v>4</v>
      </c>
      <c r="D108" s="115" t="s">
        <v>7</v>
      </c>
      <c r="E108" s="119" t="s">
        <v>440</v>
      </c>
      <c r="F108" s="119"/>
      <c r="G108" s="119">
        <v>70</v>
      </c>
      <c r="H108" s="119">
        <v>77</v>
      </c>
      <c r="I108" s="119">
        <v>77</v>
      </c>
      <c r="J108" s="119">
        <f t="shared" si="5"/>
        <v>-7</v>
      </c>
      <c r="K108" s="119">
        <f t="shared" si="6"/>
        <v>0</v>
      </c>
      <c r="L108" s="120">
        <f t="shared" si="7"/>
        <v>110</v>
      </c>
      <c r="M108" s="120">
        <f t="shared" si="8"/>
        <v>100</v>
      </c>
      <c r="N108" s="115" t="s">
        <v>25</v>
      </c>
      <c r="O108" s="108" t="str">
        <f t="shared" si="9"/>
        <v>사립지방</v>
      </c>
    </row>
    <row r="109" spans="1:15" ht="17.25" customHeight="1">
      <c r="A109" s="115">
        <v>97</v>
      </c>
      <c r="B109" s="115" t="s">
        <v>12</v>
      </c>
      <c r="C109" s="115" t="s">
        <v>4</v>
      </c>
      <c r="D109" s="115" t="s">
        <v>17</v>
      </c>
      <c r="E109" s="119" t="s">
        <v>356</v>
      </c>
      <c r="F109" s="119"/>
      <c r="G109" s="119">
        <v>1242</v>
      </c>
      <c r="H109" s="119">
        <v>1411</v>
      </c>
      <c r="I109" s="119">
        <v>1357</v>
      </c>
      <c r="J109" s="119">
        <f t="shared" si="5"/>
        <v>-115</v>
      </c>
      <c r="K109" s="119">
        <f t="shared" si="6"/>
        <v>54</v>
      </c>
      <c r="L109" s="120">
        <f t="shared" si="7"/>
        <v>109.3</v>
      </c>
      <c r="M109" s="120">
        <f t="shared" si="8"/>
        <v>96.2</v>
      </c>
      <c r="N109" s="115" t="s">
        <v>26</v>
      </c>
      <c r="O109" s="108" t="str">
        <f t="shared" si="9"/>
        <v>사립수도권</v>
      </c>
    </row>
    <row r="110" spans="1:15" ht="17.25" customHeight="1">
      <c r="A110" s="115">
        <v>98</v>
      </c>
      <c r="B110" s="115" t="s">
        <v>12</v>
      </c>
      <c r="C110" s="115" t="s">
        <v>4</v>
      </c>
      <c r="D110" s="115" t="s">
        <v>17</v>
      </c>
      <c r="E110" s="119" t="s">
        <v>357</v>
      </c>
      <c r="F110" s="119" t="s">
        <v>597</v>
      </c>
      <c r="G110" s="119">
        <v>1400</v>
      </c>
      <c r="H110" s="119">
        <v>1652</v>
      </c>
      <c r="I110" s="119">
        <v>1620</v>
      </c>
      <c r="J110" s="119">
        <f t="shared" si="5"/>
        <v>-220</v>
      </c>
      <c r="K110" s="119">
        <f t="shared" si="6"/>
        <v>32</v>
      </c>
      <c r="L110" s="120">
        <f t="shared" si="7"/>
        <v>115.7</v>
      </c>
      <c r="M110" s="120">
        <f t="shared" si="8"/>
        <v>98.1</v>
      </c>
      <c r="N110" s="115" t="s">
        <v>26</v>
      </c>
      <c r="O110" s="108" t="str">
        <f t="shared" si="9"/>
        <v>사립수도권</v>
      </c>
    </row>
    <row r="111" spans="1:15" ht="17.25" customHeight="1">
      <c r="A111" s="115">
        <v>98</v>
      </c>
      <c r="B111" s="115" t="s">
        <v>12</v>
      </c>
      <c r="C111" s="115" t="s">
        <v>4</v>
      </c>
      <c r="D111" s="115" t="s">
        <v>604</v>
      </c>
      <c r="E111" s="119" t="s">
        <v>627</v>
      </c>
      <c r="F111" s="119" t="s">
        <v>609</v>
      </c>
      <c r="G111" s="119">
        <v>1450</v>
      </c>
      <c r="H111" s="119">
        <v>1635</v>
      </c>
      <c r="I111" s="119">
        <v>1576</v>
      </c>
      <c r="J111" s="119">
        <f t="shared" si="5"/>
        <v>-126</v>
      </c>
      <c r="K111" s="119">
        <f t="shared" si="6"/>
        <v>59</v>
      </c>
      <c r="L111" s="120">
        <f t="shared" si="7"/>
        <v>108.7</v>
      </c>
      <c r="M111" s="120">
        <f t="shared" si="8"/>
        <v>96.4</v>
      </c>
      <c r="N111" s="115" t="s">
        <v>25</v>
      </c>
      <c r="O111" s="108" t="str">
        <f t="shared" si="9"/>
        <v>사립지방</v>
      </c>
    </row>
    <row r="112" spans="1:15" ht="17.25" customHeight="1">
      <c r="A112" s="115">
        <v>99</v>
      </c>
      <c r="B112" s="115" t="s">
        <v>12</v>
      </c>
      <c r="C112" s="115" t="s">
        <v>4</v>
      </c>
      <c r="D112" s="115" t="s">
        <v>5</v>
      </c>
      <c r="E112" s="119" t="s">
        <v>358</v>
      </c>
      <c r="F112" s="119"/>
      <c r="G112" s="119">
        <v>2036</v>
      </c>
      <c r="H112" s="119">
        <v>2235</v>
      </c>
      <c r="I112" s="119">
        <v>2156</v>
      </c>
      <c r="J112" s="119">
        <f t="shared" si="5"/>
        <v>-120</v>
      </c>
      <c r="K112" s="119">
        <f t="shared" si="6"/>
        <v>79</v>
      </c>
      <c r="L112" s="120">
        <f t="shared" si="7"/>
        <v>105.9</v>
      </c>
      <c r="M112" s="120">
        <f t="shared" si="8"/>
        <v>96.5</v>
      </c>
      <c r="N112" s="115" t="s">
        <v>25</v>
      </c>
      <c r="O112" s="108" t="str">
        <f t="shared" si="9"/>
        <v>사립지방</v>
      </c>
    </row>
    <row r="113" spans="1:15" ht="17.25" customHeight="1">
      <c r="A113" s="115">
        <v>100</v>
      </c>
      <c r="B113" s="115" t="s">
        <v>12</v>
      </c>
      <c r="C113" s="115" t="s">
        <v>4</v>
      </c>
      <c r="D113" s="115" t="s">
        <v>17</v>
      </c>
      <c r="E113" s="119" t="s">
        <v>359</v>
      </c>
      <c r="F113" s="119"/>
      <c r="G113" s="119">
        <v>1670</v>
      </c>
      <c r="H113" s="119">
        <v>1904</v>
      </c>
      <c r="I113" s="119">
        <v>1873</v>
      </c>
      <c r="J113" s="119">
        <f t="shared" si="5"/>
        <v>-203</v>
      </c>
      <c r="K113" s="119">
        <f t="shared" si="6"/>
        <v>31</v>
      </c>
      <c r="L113" s="120">
        <f t="shared" si="7"/>
        <v>112.2</v>
      </c>
      <c r="M113" s="120">
        <f t="shared" si="8"/>
        <v>98.4</v>
      </c>
      <c r="N113" s="115" t="s">
        <v>26</v>
      </c>
      <c r="O113" s="108" t="str">
        <f t="shared" si="9"/>
        <v>사립수도권</v>
      </c>
    </row>
    <row r="114" spans="1:15" ht="17.25" customHeight="1">
      <c r="A114" s="115">
        <v>101</v>
      </c>
      <c r="B114" s="115" t="s">
        <v>12</v>
      </c>
      <c r="C114" s="115" t="s">
        <v>4</v>
      </c>
      <c r="D114" s="115" t="s">
        <v>17</v>
      </c>
      <c r="E114" s="119" t="s">
        <v>360</v>
      </c>
      <c r="F114" s="119"/>
      <c r="G114" s="119">
        <v>1410</v>
      </c>
      <c r="H114" s="119">
        <v>1505</v>
      </c>
      <c r="I114" s="119">
        <v>1472</v>
      </c>
      <c r="J114" s="119">
        <f t="shared" si="5"/>
        <v>-62</v>
      </c>
      <c r="K114" s="119">
        <f t="shared" si="6"/>
        <v>33</v>
      </c>
      <c r="L114" s="120">
        <f t="shared" si="7"/>
        <v>104.4</v>
      </c>
      <c r="M114" s="120">
        <f t="shared" si="8"/>
        <v>97.8</v>
      </c>
      <c r="N114" s="115" t="s">
        <v>26</v>
      </c>
      <c r="O114" s="108" t="str">
        <f t="shared" si="9"/>
        <v>사립수도권</v>
      </c>
    </row>
    <row r="115" spans="1:15" ht="17.25" customHeight="1">
      <c r="A115" s="115">
        <v>102</v>
      </c>
      <c r="B115" s="115" t="s">
        <v>12</v>
      </c>
      <c r="C115" s="115" t="s">
        <v>4</v>
      </c>
      <c r="D115" s="115" t="s">
        <v>10</v>
      </c>
      <c r="E115" s="119" t="s">
        <v>361</v>
      </c>
      <c r="F115" s="119"/>
      <c r="G115" s="119">
        <v>2157</v>
      </c>
      <c r="H115" s="119">
        <v>2943</v>
      </c>
      <c r="I115" s="119">
        <v>835</v>
      </c>
      <c r="J115" s="119">
        <f t="shared" si="5"/>
        <v>1322</v>
      </c>
      <c r="K115" s="119">
        <f t="shared" si="6"/>
        <v>2108</v>
      </c>
      <c r="L115" s="120">
        <f t="shared" si="7"/>
        <v>38.7</v>
      </c>
      <c r="M115" s="120">
        <f t="shared" si="8"/>
        <v>28.4</v>
      </c>
      <c r="N115" s="115" t="s">
        <v>25</v>
      </c>
      <c r="O115" s="108" t="str">
        <f t="shared" si="9"/>
        <v>사립지방</v>
      </c>
    </row>
    <row r="116" spans="1:15" ht="17.25" customHeight="1">
      <c r="A116" s="115">
        <v>103</v>
      </c>
      <c r="B116" s="115" t="s">
        <v>12</v>
      </c>
      <c r="C116" s="115" t="s">
        <v>4</v>
      </c>
      <c r="D116" s="115" t="s">
        <v>17</v>
      </c>
      <c r="E116" s="119" t="s">
        <v>362</v>
      </c>
      <c r="F116" s="119"/>
      <c r="G116" s="119">
        <v>170</v>
      </c>
      <c r="H116" s="119">
        <v>183</v>
      </c>
      <c r="I116" s="119">
        <v>175</v>
      </c>
      <c r="J116" s="119">
        <f t="shared" si="5"/>
        <v>-5</v>
      </c>
      <c r="K116" s="119">
        <f t="shared" si="6"/>
        <v>8</v>
      </c>
      <c r="L116" s="120">
        <f t="shared" si="7"/>
        <v>102.9</v>
      </c>
      <c r="M116" s="120">
        <f t="shared" si="8"/>
        <v>95.6</v>
      </c>
      <c r="N116" s="115" t="s">
        <v>26</v>
      </c>
      <c r="O116" s="108" t="str">
        <f t="shared" si="9"/>
        <v>사립수도권</v>
      </c>
    </row>
    <row r="117" spans="1:15" ht="17.25" customHeight="1">
      <c r="A117" s="115">
        <v>104</v>
      </c>
      <c r="B117" s="115" t="s">
        <v>12</v>
      </c>
      <c r="C117" s="115" t="s">
        <v>4</v>
      </c>
      <c r="D117" s="115" t="s">
        <v>21</v>
      </c>
      <c r="E117" s="119" t="s">
        <v>363</v>
      </c>
      <c r="F117" s="119"/>
      <c r="G117" s="119">
        <v>540</v>
      </c>
      <c r="H117" s="119">
        <v>604</v>
      </c>
      <c r="I117" s="119">
        <v>579</v>
      </c>
      <c r="J117" s="119">
        <f t="shared" si="5"/>
        <v>-39</v>
      </c>
      <c r="K117" s="119">
        <f t="shared" si="6"/>
        <v>25</v>
      </c>
      <c r="L117" s="120">
        <f t="shared" si="7"/>
        <v>107.2</v>
      </c>
      <c r="M117" s="120">
        <f t="shared" si="8"/>
        <v>95.9</v>
      </c>
      <c r="N117" s="115" t="s">
        <v>26</v>
      </c>
      <c r="O117" s="108" t="str">
        <f t="shared" si="9"/>
        <v>사립수도권</v>
      </c>
    </row>
    <row r="118" spans="1:15" ht="17.25" customHeight="1">
      <c r="A118" s="115">
        <v>105</v>
      </c>
      <c r="B118" s="115" t="s">
        <v>12</v>
      </c>
      <c r="C118" s="115" t="s">
        <v>4</v>
      </c>
      <c r="D118" s="115" t="s">
        <v>17</v>
      </c>
      <c r="E118" s="119" t="s">
        <v>364</v>
      </c>
      <c r="F118" s="119"/>
      <c r="G118" s="119">
        <v>1730</v>
      </c>
      <c r="H118" s="119">
        <v>1903</v>
      </c>
      <c r="I118" s="119">
        <v>1862</v>
      </c>
      <c r="J118" s="119">
        <f t="shared" si="5"/>
        <v>-132</v>
      </c>
      <c r="K118" s="119">
        <f t="shared" si="6"/>
        <v>41</v>
      </c>
      <c r="L118" s="120">
        <f t="shared" si="7"/>
        <v>107.6</v>
      </c>
      <c r="M118" s="120">
        <f t="shared" si="8"/>
        <v>97.8</v>
      </c>
      <c r="N118" s="115" t="s">
        <v>26</v>
      </c>
      <c r="O118" s="108" t="str">
        <f t="shared" si="9"/>
        <v>사립수도권</v>
      </c>
    </row>
    <row r="119" spans="1:15" ht="17.25" customHeight="1">
      <c r="A119" s="115">
        <v>106</v>
      </c>
      <c r="B119" s="115" t="s">
        <v>12</v>
      </c>
      <c r="C119" s="115" t="s">
        <v>4</v>
      </c>
      <c r="D119" s="115" t="s">
        <v>21</v>
      </c>
      <c r="E119" s="119" t="s">
        <v>365</v>
      </c>
      <c r="F119" s="119"/>
      <c r="G119" s="119">
        <v>122</v>
      </c>
      <c r="H119" s="119">
        <v>143</v>
      </c>
      <c r="I119" s="119">
        <v>138</v>
      </c>
      <c r="J119" s="119">
        <f t="shared" si="5"/>
        <v>-16</v>
      </c>
      <c r="K119" s="119">
        <f t="shared" si="6"/>
        <v>5</v>
      </c>
      <c r="L119" s="120">
        <f t="shared" si="7"/>
        <v>113.1</v>
      </c>
      <c r="M119" s="120">
        <f t="shared" si="8"/>
        <v>96.5</v>
      </c>
      <c r="N119" s="115" t="s">
        <v>26</v>
      </c>
      <c r="O119" s="108" t="str">
        <f t="shared" si="9"/>
        <v>사립수도권</v>
      </c>
    </row>
    <row r="120" spans="1:15" ht="17.25" customHeight="1">
      <c r="A120" s="115">
        <v>107</v>
      </c>
      <c r="B120" s="115" t="s">
        <v>12</v>
      </c>
      <c r="C120" s="115" t="s">
        <v>4</v>
      </c>
      <c r="D120" s="121" t="s">
        <v>20</v>
      </c>
      <c r="E120" s="119" t="s">
        <v>366</v>
      </c>
      <c r="F120" s="119"/>
      <c r="G120" s="119">
        <v>1747</v>
      </c>
      <c r="H120" s="119">
        <v>1875</v>
      </c>
      <c r="I120" s="119">
        <v>1875</v>
      </c>
      <c r="J120" s="119">
        <f t="shared" si="5"/>
        <v>-128</v>
      </c>
      <c r="K120" s="119">
        <f t="shared" si="6"/>
        <v>0</v>
      </c>
      <c r="L120" s="120">
        <f t="shared" si="7"/>
        <v>107.3</v>
      </c>
      <c r="M120" s="120">
        <f t="shared" si="8"/>
        <v>100</v>
      </c>
      <c r="N120" s="115" t="s">
        <v>25</v>
      </c>
      <c r="O120" s="108" t="str">
        <f t="shared" si="9"/>
        <v>사립지방</v>
      </c>
    </row>
    <row r="121" spans="1:15" ht="17.25" customHeight="1">
      <c r="A121" s="115">
        <v>108</v>
      </c>
      <c r="B121" s="115" t="s">
        <v>12</v>
      </c>
      <c r="C121" s="115" t="s">
        <v>4</v>
      </c>
      <c r="D121" s="115" t="s">
        <v>8</v>
      </c>
      <c r="E121" s="119" t="s">
        <v>367</v>
      </c>
      <c r="F121" s="119"/>
      <c r="G121" s="119">
        <v>2308</v>
      </c>
      <c r="H121" s="119">
        <v>2601</v>
      </c>
      <c r="I121" s="119">
        <v>2552</v>
      </c>
      <c r="J121" s="119">
        <f t="shared" si="5"/>
        <v>-244</v>
      </c>
      <c r="K121" s="119">
        <f t="shared" si="6"/>
        <v>49</v>
      </c>
      <c r="L121" s="120">
        <f t="shared" si="7"/>
        <v>110.6</v>
      </c>
      <c r="M121" s="120">
        <f t="shared" si="8"/>
        <v>98.1</v>
      </c>
      <c r="N121" s="115" t="s">
        <v>25</v>
      </c>
      <c r="O121" s="108" t="str">
        <f t="shared" si="9"/>
        <v>사립지방</v>
      </c>
    </row>
    <row r="122" spans="1:15" ht="17.25" customHeight="1">
      <c r="A122" s="115">
        <v>109</v>
      </c>
      <c r="B122" s="115" t="s">
        <v>12</v>
      </c>
      <c r="C122" s="115" t="s">
        <v>4</v>
      </c>
      <c r="D122" s="115" t="s">
        <v>21</v>
      </c>
      <c r="E122" s="119" t="s">
        <v>368</v>
      </c>
      <c r="F122" s="119"/>
      <c r="G122" s="119">
        <v>1302</v>
      </c>
      <c r="H122" s="119">
        <v>1416</v>
      </c>
      <c r="I122" s="119">
        <v>1392</v>
      </c>
      <c r="J122" s="119">
        <f t="shared" si="5"/>
        <v>-90</v>
      </c>
      <c r="K122" s="119">
        <f t="shared" si="6"/>
        <v>24</v>
      </c>
      <c r="L122" s="120">
        <f t="shared" si="7"/>
        <v>106.9</v>
      </c>
      <c r="M122" s="120">
        <f t="shared" si="8"/>
        <v>98.3</v>
      </c>
      <c r="N122" s="115" t="s">
        <v>26</v>
      </c>
      <c r="O122" s="108" t="str">
        <f t="shared" si="9"/>
        <v>사립수도권</v>
      </c>
    </row>
    <row r="123" spans="1:15" ht="17.25" customHeight="1">
      <c r="A123" s="115">
        <v>110</v>
      </c>
      <c r="B123" s="115" t="s">
        <v>12</v>
      </c>
      <c r="C123" s="115" t="s">
        <v>4</v>
      </c>
      <c r="D123" s="115" t="s">
        <v>17</v>
      </c>
      <c r="E123" s="119" t="s">
        <v>369</v>
      </c>
      <c r="F123" s="119"/>
      <c r="G123" s="119">
        <v>540</v>
      </c>
      <c r="H123" s="119">
        <v>602</v>
      </c>
      <c r="I123" s="119">
        <v>579</v>
      </c>
      <c r="J123" s="119">
        <f t="shared" si="5"/>
        <v>-39</v>
      </c>
      <c r="K123" s="119">
        <f t="shared" si="6"/>
        <v>23</v>
      </c>
      <c r="L123" s="120">
        <f t="shared" si="7"/>
        <v>107.2</v>
      </c>
      <c r="M123" s="120">
        <f t="shared" si="8"/>
        <v>96.2</v>
      </c>
      <c r="N123" s="115" t="s">
        <v>26</v>
      </c>
      <c r="O123" s="108" t="str">
        <f t="shared" si="9"/>
        <v>사립수도권</v>
      </c>
    </row>
    <row r="124" spans="1:15" ht="17.25" customHeight="1">
      <c r="A124" s="115">
        <v>111</v>
      </c>
      <c r="B124" s="115" t="s">
        <v>12</v>
      </c>
      <c r="C124" s="115" t="s">
        <v>4</v>
      </c>
      <c r="D124" s="115" t="s">
        <v>17</v>
      </c>
      <c r="E124" s="119" t="s">
        <v>370</v>
      </c>
      <c r="F124" s="119"/>
      <c r="G124" s="119">
        <v>3589</v>
      </c>
      <c r="H124" s="119">
        <v>4223</v>
      </c>
      <c r="I124" s="119">
        <v>4142</v>
      </c>
      <c r="J124" s="119">
        <f t="shared" si="5"/>
        <v>-553</v>
      </c>
      <c r="K124" s="119">
        <f t="shared" si="6"/>
        <v>81</v>
      </c>
      <c r="L124" s="120">
        <f t="shared" si="7"/>
        <v>115.4</v>
      </c>
      <c r="M124" s="120">
        <f t="shared" si="8"/>
        <v>98.1</v>
      </c>
      <c r="N124" s="115" t="s">
        <v>26</v>
      </c>
      <c r="O124" s="108" t="str">
        <f t="shared" si="9"/>
        <v>사립수도권</v>
      </c>
    </row>
    <row r="125" spans="1:15" ht="17.25" customHeight="1">
      <c r="A125" s="115">
        <v>112</v>
      </c>
      <c r="B125" s="115" t="s">
        <v>12</v>
      </c>
      <c r="C125" s="115" t="s">
        <v>4</v>
      </c>
      <c r="D125" s="115" t="s">
        <v>8</v>
      </c>
      <c r="E125" s="119" t="s">
        <v>444</v>
      </c>
      <c r="F125" s="119"/>
      <c r="G125" s="119">
        <v>50</v>
      </c>
      <c r="H125" s="119">
        <v>93</v>
      </c>
      <c r="I125" s="119">
        <v>49</v>
      </c>
      <c r="J125" s="119">
        <f t="shared" si="5"/>
        <v>1</v>
      </c>
      <c r="K125" s="119">
        <f t="shared" si="6"/>
        <v>44</v>
      </c>
      <c r="L125" s="120">
        <f t="shared" si="7"/>
        <v>98</v>
      </c>
      <c r="M125" s="120">
        <f t="shared" si="8"/>
        <v>52.7</v>
      </c>
      <c r="N125" s="115" t="s">
        <v>25</v>
      </c>
      <c r="O125" s="108" t="str">
        <f t="shared" si="9"/>
        <v>사립지방</v>
      </c>
    </row>
    <row r="126" spans="1:15" ht="17.25" customHeight="1">
      <c r="A126" s="115">
        <v>113</v>
      </c>
      <c r="B126" s="115" t="s">
        <v>12</v>
      </c>
      <c r="C126" s="115" t="s">
        <v>4</v>
      </c>
      <c r="D126" s="115" t="s">
        <v>17</v>
      </c>
      <c r="E126" s="119" t="s">
        <v>628</v>
      </c>
      <c r="F126" s="119"/>
      <c r="G126" s="119">
        <v>2219</v>
      </c>
      <c r="H126" s="119">
        <v>2425</v>
      </c>
      <c r="I126" s="119">
        <v>2380</v>
      </c>
      <c r="J126" s="119">
        <f t="shared" si="5"/>
        <v>-161</v>
      </c>
      <c r="K126" s="119">
        <f t="shared" si="6"/>
        <v>45</v>
      </c>
      <c r="L126" s="120">
        <f t="shared" si="7"/>
        <v>107.3</v>
      </c>
      <c r="M126" s="120">
        <f t="shared" si="8"/>
        <v>98.1</v>
      </c>
      <c r="N126" s="115" t="s">
        <v>26</v>
      </c>
      <c r="O126" s="108" t="str">
        <f t="shared" si="9"/>
        <v>사립수도권</v>
      </c>
    </row>
    <row r="127" spans="1:15" ht="17.25" customHeight="1">
      <c r="A127" s="115">
        <v>114</v>
      </c>
      <c r="B127" s="115" t="s">
        <v>12</v>
      </c>
      <c r="C127" s="115" t="s">
        <v>4</v>
      </c>
      <c r="D127" s="121" t="s">
        <v>20</v>
      </c>
      <c r="E127" s="119" t="s">
        <v>372</v>
      </c>
      <c r="F127" s="119"/>
      <c r="G127" s="119">
        <v>2120</v>
      </c>
      <c r="H127" s="119">
        <v>2319</v>
      </c>
      <c r="I127" s="119">
        <v>2276</v>
      </c>
      <c r="J127" s="119">
        <f t="shared" si="5"/>
        <v>-156</v>
      </c>
      <c r="K127" s="119">
        <f t="shared" si="6"/>
        <v>43</v>
      </c>
      <c r="L127" s="120">
        <f t="shared" si="7"/>
        <v>107.4</v>
      </c>
      <c r="M127" s="120">
        <f t="shared" si="8"/>
        <v>98.1</v>
      </c>
      <c r="N127" s="115" t="s">
        <v>25</v>
      </c>
      <c r="O127" s="108" t="str">
        <f t="shared" si="9"/>
        <v>사립지방</v>
      </c>
    </row>
    <row r="128" spans="1:15" ht="17.25" customHeight="1">
      <c r="A128" s="115">
        <v>115</v>
      </c>
      <c r="B128" s="115" t="s">
        <v>12</v>
      </c>
      <c r="C128" s="115" t="s">
        <v>4</v>
      </c>
      <c r="D128" s="115" t="s">
        <v>17</v>
      </c>
      <c r="E128" s="119" t="s">
        <v>373</v>
      </c>
      <c r="F128" s="119"/>
      <c r="G128" s="119">
        <v>2320</v>
      </c>
      <c r="H128" s="119">
        <v>2556</v>
      </c>
      <c r="I128" s="119">
        <v>2518</v>
      </c>
      <c r="J128" s="119">
        <f t="shared" si="5"/>
        <v>-198</v>
      </c>
      <c r="K128" s="119">
        <f t="shared" si="6"/>
        <v>38</v>
      </c>
      <c r="L128" s="120">
        <f t="shared" si="7"/>
        <v>108.5</v>
      </c>
      <c r="M128" s="120">
        <f t="shared" si="8"/>
        <v>98.5</v>
      </c>
      <c r="N128" s="115" t="s">
        <v>26</v>
      </c>
      <c r="O128" s="108" t="str">
        <f t="shared" si="9"/>
        <v>사립수도권</v>
      </c>
    </row>
    <row r="129" spans="1:15" ht="17.25" customHeight="1">
      <c r="A129" s="115">
        <v>116</v>
      </c>
      <c r="B129" s="115" t="s">
        <v>12</v>
      </c>
      <c r="C129" s="115" t="s">
        <v>4</v>
      </c>
      <c r="D129" s="115" t="s">
        <v>21</v>
      </c>
      <c r="E129" s="119" t="s">
        <v>374</v>
      </c>
      <c r="F129" s="119"/>
      <c r="G129" s="119">
        <v>90</v>
      </c>
      <c r="H129" s="119">
        <v>90</v>
      </c>
      <c r="I129" s="119">
        <v>56</v>
      </c>
      <c r="J129" s="119">
        <f t="shared" si="5"/>
        <v>34</v>
      </c>
      <c r="K129" s="119">
        <f t="shared" si="6"/>
        <v>34</v>
      </c>
      <c r="L129" s="120">
        <f t="shared" si="7"/>
        <v>62.2</v>
      </c>
      <c r="M129" s="120">
        <f t="shared" si="8"/>
        <v>62.2</v>
      </c>
      <c r="N129" s="115" t="s">
        <v>26</v>
      </c>
      <c r="O129" s="108" t="str">
        <f t="shared" si="9"/>
        <v>사립수도권</v>
      </c>
    </row>
    <row r="130" spans="1:15" ht="17.25" customHeight="1">
      <c r="A130" s="115">
        <v>117</v>
      </c>
      <c r="B130" s="115" t="s">
        <v>12</v>
      </c>
      <c r="C130" s="115" t="s">
        <v>4</v>
      </c>
      <c r="D130" s="115" t="s">
        <v>21</v>
      </c>
      <c r="E130" s="119" t="s">
        <v>375</v>
      </c>
      <c r="F130" s="119"/>
      <c r="G130" s="119">
        <v>2620</v>
      </c>
      <c r="H130" s="119">
        <v>2854</v>
      </c>
      <c r="I130" s="119">
        <v>2809</v>
      </c>
      <c r="J130" s="119">
        <f t="shared" si="5"/>
        <v>-189</v>
      </c>
      <c r="K130" s="119">
        <f t="shared" si="6"/>
        <v>45</v>
      </c>
      <c r="L130" s="120">
        <f t="shared" si="7"/>
        <v>107.2</v>
      </c>
      <c r="M130" s="120">
        <f t="shared" si="8"/>
        <v>98.4</v>
      </c>
      <c r="N130" s="115" t="s">
        <v>26</v>
      </c>
      <c r="O130" s="108" t="str">
        <f t="shared" si="9"/>
        <v>사립수도권</v>
      </c>
    </row>
    <row r="131" spans="1:15" ht="17.25" customHeight="1">
      <c r="A131" s="115">
        <v>118</v>
      </c>
      <c r="B131" s="115" t="s">
        <v>12</v>
      </c>
      <c r="C131" s="115" t="s">
        <v>4</v>
      </c>
      <c r="D131" s="115" t="s">
        <v>17</v>
      </c>
      <c r="E131" s="119" t="s">
        <v>376</v>
      </c>
      <c r="F131" s="119"/>
      <c r="G131" s="119">
        <v>2278</v>
      </c>
      <c r="H131" s="119">
        <v>2523</v>
      </c>
      <c r="I131" s="119">
        <v>2506</v>
      </c>
      <c r="J131" s="119">
        <f aca="true" t="shared" si="10" ref="J131:J194">G131-I131</f>
        <v>-228</v>
      </c>
      <c r="K131" s="119">
        <f aca="true" t="shared" si="11" ref="K131:K194">H131-I131</f>
        <v>17</v>
      </c>
      <c r="L131" s="120">
        <f aca="true" t="shared" si="12" ref="L131:L194">ROUND(I131/G131*100,1)</f>
        <v>110</v>
      </c>
      <c r="M131" s="120">
        <f aca="true" t="shared" si="13" ref="M131:M194">ROUND(I131/H131*100,1)</f>
        <v>99.3</v>
      </c>
      <c r="N131" s="115" t="s">
        <v>26</v>
      </c>
      <c r="O131" s="108" t="str">
        <f t="shared" si="9"/>
        <v>사립수도권</v>
      </c>
    </row>
    <row r="132" spans="1:15" ht="17.25" customHeight="1">
      <c r="A132" s="115">
        <v>119</v>
      </c>
      <c r="B132" s="115" t="s">
        <v>12</v>
      </c>
      <c r="C132" s="115" t="s">
        <v>4</v>
      </c>
      <c r="D132" s="115" t="s">
        <v>8</v>
      </c>
      <c r="E132" s="119" t="s">
        <v>377</v>
      </c>
      <c r="F132" s="119"/>
      <c r="G132" s="119">
        <v>2530</v>
      </c>
      <c r="H132" s="119">
        <v>2758</v>
      </c>
      <c r="I132" s="119">
        <v>2755</v>
      </c>
      <c r="J132" s="119">
        <f t="shared" si="10"/>
        <v>-225</v>
      </c>
      <c r="K132" s="119">
        <f t="shared" si="11"/>
        <v>3</v>
      </c>
      <c r="L132" s="120">
        <f t="shared" si="12"/>
        <v>108.9</v>
      </c>
      <c r="M132" s="120">
        <f t="shared" si="13"/>
        <v>99.9</v>
      </c>
      <c r="N132" s="115" t="s">
        <v>25</v>
      </c>
      <c r="O132" s="108" t="str">
        <f aca="true" t="shared" si="14" ref="O132:O195">CONCATENATE(B132,N132)</f>
        <v>사립지방</v>
      </c>
    </row>
    <row r="133" spans="1:15" ht="17.25" customHeight="1">
      <c r="A133" s="115">
        <v>120</v>
      </c>
      <c r="B133" s="115" t="s">
        <v>12</v>
      </c>
      <c r="C133" s="115" t="s">
        <v>4</v>
      </c>
      <c r="D133" s="115" t="s">
        <v>17</v>
      </c>
      <c r="E133" s="119" t="s">
        <v>378</v>
      </c>
      <c r="F133" s="119"/>
      <c r="G133" s="119">
        <v>2675</v>
      </c>
      <c r="H133" s="119">
        <v>2958</v>
      </c>
      <c r="I133" s="119">
        <v>2887</v>
      </c>
      <c r="J133" s="119">
        <f t="shared" si="10"/>
        <v>-212</v>
      </c>
      <c r="K133" s="119">
        <f t="shared" si="11"/>
        <v>71</v>
      </c>
      <c r="L133" s="120">
        <f t="shared" si="12"/>
        <v>107.9</v>
      </c>
      <c r="M133" s="120">
        <f t="shared" si="13"/>
        <v>97.6</v>
      </c>
      <c r="N133" s="115" t="s">
        <v>26</v>
      </c>
      <c r="O133" s="108" t="str">
        <f t="shared" si="14"/>
        <v>사립수도권</v>
      </c>
    </row>
    <row r="134" spans="1:15" ht="17.25" customHeight="1">
      <c r="A134" s="115">
        <v>121</v>
      </c>
      <c r="B134" s="115" t="s">
        <v>12</v>
      </c>
      <c r="C134" s="115" t="s">
        <v>4</v>
      </c>
      <c r="D134" s="115" t="s">
        <v>600</v>
      </c>
      <c r="E134" s="119" t="s">
        <v>462</v>
      </c>
      <c r="F134" s="119"/>
      <c r="G134" s="119">
        <v>100</v>
      </c>
      <c r="H134" s="119">
        <v>108</v>
      </c>
      <c r="I134" s="119">
        <v>107</v>
      </c>
      <c r="J134" s="119">
        <f t="shared" si="10"/>
        <v>-7</v>
      </c>
      <c r="K134" s="119">
        <f t="shared" si="11"/>
        <v>1</v>
      </c>
      <c r="L134" s="120">
        <f t="shared" si="12"/>
        <v>107</v>
      </c>
      <c r="M134" s="120">
        <f t="shared" si="13"/>
        <v>99.1</v>
      </c>
      <c r="N134" s="115" t="s">
        <v>26</v>
      </c>
      <c r="O134" s="108" t="str">
        <f t="shared" si="14"/>
        <v>사립수도권</v>
      </c>
    </row>
    <row r="135" spans="1:15" ht="17.25" customHeight="1">
      <c r="A135" s="115">
        <v>122</v>
      </c>
      <c r="B135" s="115" t="s">
        <v>12</v>
      </c>
      <c r="C135" s="115" t="s">
        <v>4</v>
      </c>
      <c r="D135" s="115" t="s">
        <v>16</v>
      </c>
      <c r="E135" s="119" t="s">
        <v>379</v>
      </c>
      <c r="F135" s="119"/>
      <c r="G135" s="119">
        <v>2450</v>
      </c>
      <c r="H135" s="119">
        <v>2718</v>
      </c>
      <c r="I135" s="119">
        <v>2669</v>
      </c>
      <c r="J135" s="119">
        <f t="shared" si="10"/>
        <v>-219</v>
      </c>
      <c r="K135" s="119">
        <f t="shared" si="11"/>
        <v>49</v>
      </c>
      <c r="L135" s="120">
        <f t="shared" si="12"/>
        <v>108.9</v>
      </c>
      <c r="M135" s="120">
        <f t="shared" si="13"/>
        <v>98.2</v>
      </c>
      <c r="N135" s="115" t="s">
        <v>25</v>
      </c>
      <c r="O135" s="108" t="str">
        <f t="shared" si="14"/>
        <v>사립지방</v>
      </c>
    </row>
    <row r="136" spans="1:15" ht="17.25" customHeight="1">
      <c r="A136" s="115">
        <v>123</v>
      </c>
      <c r="B136" s="115" t="s">
        <v>12</v>
      </c>
      <c r="C136" s="115" t="s">
        <v>4</v>
      </c>
      <c r="D136" s="115" t="s">
        <v>21</v>
      </c>
      <c r="E136" s="119" t="s">
        <v>629</v>
      </c>
      <c r="F136" s="119"/>
      <c r="G136" s="119">
        <v>220</v>
      </c>
      <c r="H136" s="119">
        <v>241</v>
      </c>
      <c r="I136" s="119">
        <v>214</v>
      </c>
      <c r="J136" s="119">
        <f t="shared" si="10"/>
        <v>6</v>
      </c>
      <c r="K136" s="119">
        <f t="shared" si="11"/>
        <v>27</v>
      </c>
      <c r="L136" s="120">
        <f t="shared" si="12"/>
        <v>97.3</v>
      </c>
      <c r="M136" s="120">
        <f t="shared" si="13"/>
        <v>88.8</v>
      </c>
      <c r="N136" s="115" t="s">
        <v>26</v>
      </c>
      <c r="O136" s="108" t="str">
        <f t="shared" si="14"/>
        <v>사립수도권</v>
      </c>
    </row>
    <row r="137" spans="1:15" ht="17.25" customHeight="1">
      <c r="A137" s="115">
        <v>125</v>
      </c>
      <c r="B137" s="115" t="s">
        <v>12</v>
      </c>
      <c r="C137" s="115" t="s">
        <v>4</v>
      </c>
      <c r="D137" s="115" t="s">
        <v>21</v>
      </c>
      <c r="E137" s="119" t="s">
        <v>381</v>
      </c>
      <c r="F137" s="119"/>
      <c r="G137" s="119">
        <v>1997</v>
      </c>
      <c r="H137" s="119">
        <v>2218</v>
      </c>
      <c r="I137" s="119">
        <v>2068</v>
      </c>
      <c r="J137" s="119">
        <f t="shared" si="10"/>
        <v>-71</v>
      </c>
      <c r="K137" s="119">
        <f t="shared" si="11"/>
        <v>150</v>
      </c>
      <c r="L137" s="120">
        <f t="shared" si="12"/>
        <v>103.6</v>
      </c>
      <c r="M137" s="120">
        <f t="shared" si="13"/>
        <v>93.2</v>
      </c>
      <c r="N137" s="115" t="s">
        <v>26</v>
      </c>
      <c r="O137" s="108" t="str">
        <f t="shared" si="14"/>
        <v>사립수도권</v>
      </c>
    </row>
    <row r="138" spans="1:15" ht="17.25" customHeight="1">
      <c r="A138" s="115">
        <v>126</v>
      </c>
      <c r="B138" s="115" t="s">
        <v>12</v>
      </c>
      <c r="C138" s="115" t="s">
        <v>4</v>
      </c>
      <c r="D138" s="115" t="s">
        <v>21</v>
      </c>
      <c r="E138" s="119" t="s">
        <v>382</v>
      </c>
      <c r="F138" s="119"/>
      <c r="G138" s="119">
        <v>1257</v>
      </c>
      <c r="H138" s="119">
        <v>1344</v>
      </c>
      <c r="I138" s="119">
        <v>1314</v>
      </c>
      <c r="J138" s="119">
        <f t="shared" si="10"/>
        <v>-57</v>
      </c>
      <c r="K138" s="119">
        <f t="shared" si="11"/>
        <v>30</v>
      </c>
      <c r="L138" s="120">
        <f t="shared" si="12"/>
        <v>104.5</v>
      </c>
      <c r="M138" s="120">
        <f t="shared" si="13"/>
        <v>97.8</v>
      </c>
      <c r="N138" s="115" t="s">
        <v>26</v>
      </c>
      <c r="O138" s="108" t="str">
        <f t="shared" si="14"/>
        <v>사립수도권</v>
      </c>
    </row>
    <row r="139" spans="1:15" ht="17.25" customHeight="1">
      <c r="A139" s="115">
        <v>127</v>
      </c>
      <c r="B139" s="115" t="s">
        <v>12</v>
      </c>
      <c r="C139" s="115" t="s">
        <v>4</v>
      </c>
      <c r="D139" s="115" t="s">
        <v>17</v>
      </c>
      <c r="E139" s="119" t="s">
        <v>383</v>
      </c>
      <c r="F139" s="119" t="s">
        <v>597</v>
      </c>
      <c r="G139" s="119">
        <v>3494</v>
      </c>
      <c r="H139" s="119">
        <v>3996</v>
      </c>
      <c r="I139" s="119">
        <v>3895</v>
      </c>
      <c r="J139" s="119">
        <f t="shared" si="10"/>
        <v>-401</v>
      </c>
      <c r="K139" s="119">
        <f t="shared" si="11"/>
        <v>101</v>
      </c>
      <c r="L139" s="120">
        <f t="shared" si="12"/>
        <v>111.5</v>
      </c>
      <c r="M139" s="120">
        <f t="shared" si="13"/>
        <v>97.5</v>
      </c>
      <c r="N139" s="115" t="s">
        <v>26</v>
      </c>
      <c r="O139" s="108" t="str">
        <f t="shared" si="14"/>
        <v>사립수도권</v>
      </c>
    </row>
    <row r="140" spans="1:15" ht="17.25" customHeight="1">
      <c r="A140" s="115">
        <v>127</v>
      </c>
      <c r="B140" s="115" t="s">
        <v>12</v>
      </c>
      <c r="C140" s="115" t="s">
        <v>4</v>
      </c>
      <c r="D140" s="115" t="s">
        <v>630</v>
      </c>
      <c r="E140" s="119" t="s">
        <v>631</v>
      </c>
      <c r="F140" s="119" t="s">
        <v>632</v>
      </c>
      <c r="G140" s="119">
        <v>1529</v>
      </c>
      <c r="H140" s="119">
        <v>1703</v>
      </c>
      <c r="I140" s="119">
        <v>1651</v>
      </c>
      <c r="J140" s="119">
        <f t="shared" si="10"/>
        <v>-122</v>
      </c>
      <c r="K140" s="119">
        <f t="shared" si="11"/>
        <v>52</v>
      </c>
      <c r="L140" s="120">
        <f t="shared" si="12"/>
        <v>108</v>
      </c>
      <c r="M140" s="120">
        <f t="shared" si="13"/>
        <v>96.9</v>
      </c>
      <c r="N140" s="115" t="s">
        <v>25</v>
      </c>
      <c r="O140" s="108" t="str">
        <f t="shared" si="14"/>
        <v>사립지방</v>
      </c>
    </row>
    <row r="141" spans="1:15" ht="17.25" customHeight="1">
      <c r="A141" s="115">
        <v>128</v>
      </c>
      <c r="B141" s="115" t="s">
        <v>12</v>
      </c>
      <c r="C141" s="115" t="s">
        <v>4</v>
      </c>
      <c r="D141" s="115" t="s">
        <v>11</v>
      </c>
      <c r="E141" s="119" t="s">
        <v>384</v>
      </c>
      <c r="F141" s="119"/>
      <c r="G141" s="119">
        <v>5069</v>
      </c>
      <c r="H141" s="119">
        <v>5632</v>
      </c>
      <c r="I141" s="119">
        <v>5395</v>
      </c>
      <c r="J141" s="119">
        <f t="shared" si="10"/>
        <v>-326</v>
      </c>
      <c r="K141" s="119">
        <f t="shared" si="11"/>
        <v>237</v>
      </c>
      <c r="L141" s="120">
        <f t="shared" si="12"/>
        <v>106.4</v>
      </c>
      <c r="M141" s="120">
        <f t="shared" si="13"/>
        <v>95.8</v>
      </c>
      <c r="N141" s="115" t="s">
        <v>25</v>
      </c>
      <c r="O141" s="108" t="str">
        <f t="shared" si="14"/>
        <v>사립지방</v>
      </c>
    </row>
    <row r="142" spans="1:15" ht="17.25" customHeight="1">
      <c r="A142" s="115">
        <v>129</v>
      </c>
      <c r="B142" s="115" t="s">
        <v>12</v>
      </c>
      <c r="C142" s="115" t="s">
        <v>4</v>
      </c>
      <c r="D142" s="115" t="s">
        <v>11</v>
      </c>
      <c r="E142" s="119" t="s">
        <v>385</v>
      </c>
      <c r="F142" s="119"/>
      <c r="G142" s="119">
        <v>140</v>
      </c>
      <c r="H142" s="119">
        <v>147</v>
      </c>
      <c r="I142" s="119">
        <v>129</v>
      </c>
      <c r="J142" s="119">
        <f t="shared" si="10"/>
        <v>11</v>
      </c>
      <c r="K142" s="119">
        <f t="shared" si="11"/>
        <v>18</v>
      </c>
      <c r="L142" s="120">
        <f t="shared" si="12"/>
        <v>92.1</v>
      </c>
      <c r="M142" s="120">
        <f t="shared" si="13"/>
        <v>87.8</v>
      </c>
      <c r="N142" s="115" t="s">
        <v>25</v>
      </c>
      <c r="O142" s="108" t="str">
        <f t="shared" si="14"/>
        <v>사립지방</v>
      </c>
    </row>
    <row r="143" spans="1:15" ht="17.25" customHeight="1">
      <c r="A143" s="115">
        <v>130</v>
      </c>
      <c r="B143" s="115" t="s">
        <v>12</v>
      </c>
      <c r="C143" s="115" t="s">
        <v>4</v>
      </c>
      <c r="D143" s="121" t="s">
        <v>20</v>
      </c>
      <c r="E143" s="119" t="s">
        <v>386</v>
      </c>
      <c r="F143" s="119"/>
      <c r="G143" s="119">
        <v>1080</v>
      </c>
      <c r="H143" s="119">
        <v>1285</v>
      </c>
      <c r="I143" s="119">
        <v>1091</v>
      </c>
      <c r="J143" s="119">
        <f t="shared" si="10"/>
        <v>-11</v>
      </c>
      <c r="K143" s="119">
        <f t="shared" si="11"/>
        <v>194</v>
      </c>
      <c r="L143" s="120">
        <f t="shared" si="12"/>
        <v>101</v>
      </c>
      <c r="M143" s="120">
        <f t="shared" si="13"/>
        <v>84.9</v>
      </c>
      <c r="N143" s="115" t="s">
        <v>25</v>
      </c>
      <c r="O143" s="108" t="str">
        <f t="shared" si="14"/>
        <v>사립지방</v>
      </c>
    </row>
    <row r="144" spans="1:15" ht="17.25" customHeight="1">
      <c r="A144" s="115">
        <v>131</v>
      </c>
      <c r="B144" s="115" t="s">
        <v>12</v>
      </c>
      <c r="C144" s="115" t="s">
        <v>4</v>
      </c>
      <c r="D144" s="115" t="s">
        <v>7</v>
      </c>
      <c r="E144" s="119" t="s">
        <v>387</v>
      </c>
      <c r="F144" s="119"/>
      <c r="G144" s="119">
        <v>1700</v>
      </c>
      <c r="H144" s="119">
        <v>2116</v>
      </c>
      <c r="I144" s="119">
        <v>2087</v>
      </c>
      <c r="J144" s="119">
        <f t="shared" si="10"/>
        <v>-387</v>
      </c>
      <c r="K144" s="119">
        <f t="shared" si="11"/>
        <v>29</v>
      </c>
      <c r="L144" s="120">
        <f t="shared" si="12"/>
        <v>122.8</v>
      </c>
      <c r="M144" s="120">
        <f t="shared" si="13"/>
        <v>98.6</v>
      </c>
      <c r="N144" s="115" t="s">
        <v>25</v>
      </c>
      <c r="O144" s="108" t="str">
        <f t="shared" si="14"/>
        <v>사립지방</v>
      </c>
    </row>
    <row r="145" spans="1:15" ht="17.25" customHeight="1">
      <c r="A145" s="115">
        <v>132</v>
      </c>
      <c r="B145" s="115" t="s">
        <v>12</v>
      </c>
      <c r="C145" s="115" t="s">
        <v>4</v>
      </c>
      <c r="D145" s="115" t="s">
        <v>15</v>
      </c>
      <c r="E145" s="119" t="s">
        <v>463</v>
      </c>
      <c r="F145" s="119"/>
      <c r="G145" s="119">
        <v>50</v>
      </c>
      <c r="H145" s="119">
        <v>50</v>
      </c>
      <c r="I145" s="119">
        <v>6</v>
      </c>
      <c r="J145" s="119">
        <f t="shared" si="10"/>
        <v>44</v>
      </c>
      <c r="K145" s="119">
        <f t="shared" si="11"/>
        <v>44</v>
      </c>
      <c r="L145" s="120">
        <f t="shared" si="12"/>
        <v>12</v>
      </c>
      <c r="M145" s="120">
        <f t="shared" si="13"/>
        <v>12</v>
      </c>
      <c r="N145" s="115" t="s">
        <v>25</v>
      </c>
      <c r="O145" s="108" t="str">
        <f t="shared" si="14"/>
        <v>사립지방</v>
      </c>
    </row>
    <row r="146" spans="1:15" ht="17.25" customHeight="1">
      <c r="A146" s="115">
        <v>133</v>
      </c>
      <c r="B146" s="115" t="s">
        <v>12</v>
      </c>
      <c r="C146" s="115" t="s">
        <v>4</v>
      </c>
      <c r="D146" s="115" t="s">
        <v>10</v>
      </c>
      <c r="E146" s="119" t="s">
        <v>498</v>
      </c>
      <c r="F146" s="119"/>
      <c r="G146" s="119">
        <v>140</v>
      </c>
      <c r="H146" s="119">
        <v>149</v>
      </c>
      <c r="I146" s="119">
        <v>135</v>
      </c>
      <c r="J146" s="119">
        <f t="shared" si="10"/>
        <v>5</v>
      </c>
      <c r="K146" s="119">
        <f t="shared" si="11"/>
        <v>14</v>
      </c>
      <c r="L146" s="120">
        <f t="shared" si="12"/>
        <v>96.4</v>
      </c>
      <c r="M146" s="120">
        <f t="shared" si="13"/>
        <v>90.6</v>
      </c>
      <c r="N146" s="115" t="s">
        <v>25</v>
      </c>
      <c r="O146" s="108" t="str">
        <f t="shared" si="14"/>
        <v>사립지방</v>
      </c>
    </row>
    <row r="147" spans="1:15" ht="17.25" customHeight="1">
      <c r="A147" s="115">
        <v>134</v>
      </c>
      <c r="B147" s="115" t="s">
        <v>12</v>
      </c>
      <c r="C147" s="115" t="s">
        <v>4</v>
      </c>
      <c r="D147" s="115" t="s">
        <v>10</v>
      </c>
      <c r="E147" s="119" t="s">
        <v>464</v>
      </c>
      <c r="F147" s="119"/>
      <c r="G147" s="119">
        <v>243</v>
      </c>
      <c r="H147" s="119">
        <v>325</v>
      </c>
      <c r="I147" s="119">
        <v>258</v>
      </c>
      <c r="J147" s="119">
        <f t="shared" si="10"/>
        <v>-15</v>
      </c>
      <c r="K147" s="119">
        <f t="shared" si="11"/>
        <v>67</v>
      </c>
      <c r="L147" s="120">
        <f t="shared" si="12"/>
        <v>106.2</v>
      </c>
      <c r="M147" s="120">
        <f t="shared" si="13"/>
        <v>79.4</v>
      </c>
      <c r="N147" s="115" t="s">
        <v>25</v>
      </c>
      <c r="O147" s="108" t="str">
        <f t="shared" si="14"/>
        <v>사립지방</v>
      </c>
    </row>
    <row r="148" spans="1:15" ht="17.25" customHeight="1">
      <c r="A148" s="115">
        <v>135</v>
      </c>
      <c r="B148" s="115" t="s">
        <v>12</v>
      </c>
      <c r="C148" s="115" t="s">
        <v>4</v>
      </c>
      <c r="D148" s="115" t="s">
        <v>21</v>
      </c>
      <c r="E148" s="119" t="s">
        <v>388</v>
      </c>
      <c r="F148" s="119"/>
      <c r="G148" s="119">
        <v>1470</v>
      </c>
      <c r="H148" s="119">
        <v>1654</v>
      </c>
      <c r="I148" s="119">
        <v>1590</v>
      </c>
      <c r="J148" s="119">
        <f t="shared" si="10"/>
        <v>-120</v>
      </c>
      <c r="K148" s="119">
        <f t="shared" si="11"/>
        <v>64</v>
      </c>
      <c r="L148" s="120">
        <f t="shared" si="12"/>
        <v>108.2</v>
      </c>
      <c r="M148" s="120">
        <f t="shared" si="13"/>
        <v>96.1</v>
      </c>
      <c r="N148" s="115" t="s">
        <v>26</v>
      </c>
      <c r="O148" s="108" t="str">
        <f t="shared" si="14"/>
        <v>사립수도권</v>
      </c>
    </row>
    <row r="149" spans="1:15" ht="17.25" customHeight="1">
      <c r="A149" s="115">
        <v>136</v>
      </c>
      <c r="B149" s="115" t="s">
        <v>12</v>
      </c>
      <c r="C149" s="115" t="s">
        <v>4</v>
      </c>
      <c r="D149" s="115" t="s">
        <v>10</v>
      </c>
      <c r="E149" s="119" t="s">
        <v>389</v>
      </c>
      <c r="F149" s="119"/>
      <c r="G149" s="119">
        <v>1950</v>
      </c>
      <c r="H149" s="119">
        <v>2188</v>
      </c>
      <c r="I149" s="119">
        <v>2183</v>
      </c>
      <c r="J149" s="119">
        <f t="shared" si="10"/>
        <v>-233</v>
      </c>
      <c r="K149" s="119">
        <f t="shared" si="11"/>
        <v>5</v>
      </c>
      <c r="L149" s="120">
        <f t="shared" si="12"/>
        <v>111.9</v>
      </c>
      <c r="M149" s="120">
        <f t="shared" si="13"/>
        <v>99.8</v>
      </c>
      <c r="N149" s="115" t="s">
        <v>25</v>
      </c>
      <c r="O149" s="108" t="str">
        <f t="shared" si="14"/>
        <v>사립지방</v>
      </c>
    </row>
    <row r="150" spans="1:15" ht="17.25" customHeight="1">
      <c r="A150" s="115">
        <v>137</v>
      </c>
      <c r="B150" s="115" t="s">
        <v>12</v>
      </c>
      <c r="C150" s="115" t="s">
        <v>13</v>
      </c>
      <c r="D150" s="115" t="s">
        <v>14</v>
      </c>
      <c r="E150" s="119" t="s">
        <v>390</v>
      </c>
      <c r="F150" s="119"/>
      <c r="G150" s="119">
        <v>1552</v>
      </c>
      <c r="H150" s="119">
        <v>1820</v>
      </c>
      <c r="I150" s="119">
        <v>1730</v>
      </c>
      <c r="J150" s="119">
        <f t="shared" si="10"/>
        <v>-178</v>
      </c>
      <c r="K150" s="119">
        <f t="shared" si="11"/>
        <v>90</v>
      </c>
      <c r="L150" s="120">
        <f t="shared" si="12"/>
        <v>111.5</v>
      </c>
      <c r="M150" s="120">
        <f t="shared" si="13"/>
        <v>95.1</v>
      </c>
      <c r="N150" s="115" t="s">
        <v>25</v>
      </c>
      <c r="O150" s="108" t="str">
        <f t="shared" si="14"/>
        <v>사립지방</v>
      </c>
    </row>
    <row r="151" spans="1:15" ht="17.25" customHeight="1">
      <c r="A151" s="115">
        <v>138</v>
      </c>
      <c r="B151" s="115" t="s">
        <v>12</v>
      </c>
      <c r="C151" s="115" t="s">
        <v>4</v>
      </c>
      <c r="D151" s="115" t="s">
        <v>22</v>
      </c>
      <c r="E151" s="119" t="s">
        <v>391</v>
      </c>
      <c r="F151" s="119"/>
      <c r="G151" s="119">
        <v>3000</v>
      </c>
      <c r="H151" s="119">
        <v>3245</v>
      </c>
      <c r="I151" s="119">
        <v>3199</v>
      </c>
      <c r="J151" s="119">
        <f t="shared" si="10"/>
        <v>-199</v>
      </c>
      <c r="K151" s="119">
        <f t="shared" si="11"/>
        <v>46</v>
      </c>
      <c r="L151" s="120">
        <f t="shared" si="12"/>
        <v>106.6</v>
      </c>
      <c r="M151" s="120">
        <f t="shared" si="13"/>
        <v>98.6</v>
      </c>
      <c r="N151" s="115" t="s">
        <v>25</v>
      </c>
      <c r="O151" s="108" t="str">
        <f t="shared" si="14"/>
        <v>사립지방</v>
      </c>
    </row>
    <row r="152" spans="1:15" ht="17.25" customHeight="1">
      <c r="A152" s="115">
        <v>139</v>
      </c>
      <c r="B152" s="115" t="s">
        <v>12</v>
      </c>
      <c r="C152" s="115" t="s">
        <v>4</v>
      </c>
      <c r="D152" s="115" t="s">
        <v>10</v>
      </c>
      <c r="E152" s="119" t="s">
        <v>392</v>
      </c>
      <c r="F152" s="119"/>
      <c r="G152" s="119">
        <v>4210</v>
      </c>
      <c r="H152" s="119">
        <v>4645</v>
      </c>
      <c r="I152" s="119">
        <v>4626</v>
      </c>
      <c r="J152" s="119">
        <f t="shared" si="10"/>
        <v>-416</v>
      </c>
      <c r="K152" s="119">
        <f t="shared" si="11"/>
        <v>19</v>
      </c>
      <c r="L152" s="120">
        <f t="shared" si="12"/>
        <v>109.9</v>
      </c>
      <c r="M152" s="120">
        <f t="shared" si="13"/>
        <v>99.6</v>
      </c>
      <c r="N152" s="115" t="s">
        <v>25</v>
      </c>
      <c r="O152" s="108" t="str">
        <f t="shared" si="14"/>
        <v>사립지방</v>
      </c>
    </row>
    <row r="153" spans="1:15" ht="17.25" customHeight="1">
      <c r="A153" s="115">
        <v>140</v>
      </c>
      <c r="B153" s="115" t="s">
        <v>12</v>
      </c>
      <c r="C153" s="115" t="s">
        <v>4</v>
      </c>
      <c r="D153" s="115" t="s">
        <v>11</v>
      </c>
      <c r="E153" s="119" t="s">
        <v>393</v>
      </c>
      <c r="F153" s="119"/>
      <c r="G153" s="119">
        <v>890</v>
      </c>
      <c r="H153" s="119">
        <v>1065</v>
      </c>
      <c r="I153" s="119">
        <v>960</v>
      </c>
      <c r="J153" s="119">
        <f t="shared" si="10"/>
        <v>-70</v>
      </c>
      <c r="K153" s="119">
        <f t="shared" si="11"/>
        <v>105</v>
      </c>
      <c r="L153" s="120">
        <f t="shared" si="12"/>
        <v>107.9</v>
      </c>
      <c r="M153" s="120">
        <f t="shared" si="13"/>
        <v>90.1</v>
      </c>
      <c r="N153" s="115" t="s">
        <v>25</v>
      </c>
      <c r="O153" s="108" t="str">
        <f t="shared" si="14"/>
        <v>사립지방</v>
      </c>
    </row>
    <row r="154" spans="1:15" ht="17.25" customHeight="1">
      <c r="A154" s="115">
        <v>141</v>
      </c>
      <c r="B154" s="115" t="s">
        <v>12</v>
      </c>
      <c r="C154" s="115" t="s">
        <v>4</v>
      </c>
      <c r="D154" s="115" t="s">
        <v>14</v>
      </c>
      <c r="E154" s="119" t="s">
        <v>570</v>
      </c>
      <c r="F154" s="119"/>
      <c r="G154" s="119">
        <v>997</v>
      </c>
      <c r="H154" s="119">
        <v>1070</v>
      </c>
      <c r="I154" s="119">
        <v>1046</v>
      </c>
      <c r="J154" s="119">
        <f t="shared" si="10"/>
        <v>-49</v>
      </c>
      <c r="K154" s="119">
        <f t="shared" si="11"/>
        <v>24</v>
      </c>
      <c r="L154" s="120">
        <f t="shared" si="12"/>
        <v>104.9</v>
      </c>
      <c r="M154" s="120">
        <f t="shared" si="13"/>
        <v>97.8</v>
      </c>
      <c r="N154" s="115" t="s">
        <v>25</v>
      </c>
      <c r="O154" s="108" t="str">
        <f t="shared" si="14"/>
        <v>사립지방</v>
      </c>
    </row>
    <row r="155" spans="1:15" ht="17.25" customHeight="1">
      <c r="A155" s="115">
        <v>142</v>
      </c>
      <c r="B155" s="115" t="s">
        <v>12</v>
      </c>
      <c r="C155" s="115" t="s">
        <v>4</v>
      </c>
      <c r="D155" s="115" t="s">
        <v>17</v>
      </c>
      <c r="E155" s="119" t="s">
        <v>395</v>
      </c>
      <c r="F155" s="119"/>
      <c r="G155" s="119">
        <v>3184</v>
      </c>
      <c r="H155" s="119">
        <v>3424</v>
      </c>
      <c r="I155" s="119">
        <v>3360</v>
      </c>
      <c r="J155" s="119">
        <f t="shared" si="10"/>
        <v>-176</v>
      </c>
      <c r="K155" s="119">
        <f t="shared" si="11"/>
        <v>64</v>
      </c>
      <c r="L155" s="120">
        <f t="shared" si="12"/>
        <v>105.5</v>
      </c>
      <c r="M155" s="120">
        <f t="shared" si="13"/>
        <v>98.1</v>
      </c>
      <c r="N155" s="115" t="s">
        <v>26</v>
      </c>
      <c r="O155" s="108" t="str">
        <f t="shared" si="14"/>
        <v>사립수도권</v>
      </c>
    </row>
    <row r="156" spans="1:15" ht="17.25" customHeight="1">
      <c r="A156" s="115">
        <v>143</v>
      </c>
      <c r="B156" s="115" t="s">
        <v>12</v>
      </c>
      <c r="C156" s="115" t="s">
        <v>4</v>
      </c>
      <c r="D156" s="115" t="s">
        <v>7</v>
      </c>
      <c r="E156" s="119" t="s">
        <v>396</v>
      </c>
      <c r="F156" s="119"/>
      <c r="G156" s="119">
        <v>2390</v>
      </c>
      <c r="H156" s="119">
        <v>2624</v>
      </c>
      <c r="I156" s="119">
        <v>2490</v>
      </c>
      <c r="J156" s="119">
        <f t="shared" si="10"/>
        <v>-100</v>
      </c>
      <c r="K156" s="119">
        <f t="shared" si="11"/>
        <v>134</v>
      </c>
      <c r="L156" s="120">
        <f t="shared" si="12"/>
        <v>104.2</v>
      </c>
      <c r="M156" s="120">
        <f t="shared" si="13"/>
        <v>94.9</v>
      </c>
      <c r="N156" s="115" t="s">
        <v>25</v>
      </c>
      <c r="O156" s="108" t="str">
        <f t="shared" si="14"/>
        <v>사립지방</v>
      </c>
    </row>
    <row r="157" spans="1:15" ht="17.25" customHeight="1">
      <c r="A157" s="115">
        <v>144</v>
      </c>
      <c r="B157" s="115" t="s">
        <v>12</v>
      </c>
      <c r="C157" s="115" t="s">
        <v>4</v>
      </c>
      <c r="D157" s="115" t="s">
        <v>18</v>
      </c>
      <c r="E157" s="119" t="s">
        <v>397</v>
      </c>
      <c r="F157" s="119"/>
      <c r="G157" s="119">
        <v>100</v>
      </c>
      <c r="H157" s="119">
        <v>114</v>
      </c>
      <c r="I157" s="119">
        <v>0</v>
      </c>
      <c r="J157" s="119">
        <f t="shared" si="10"/>
        <v>100</v>
      </c>
      <c r="K157" s="119">
        <f t="shared" si="11"/>
        <v>114</v>
      </c>
      <c r="L157" s="120">
        <f t="shared" si="12"/>
        <v>0</v>
      </c>
      <c r="M157" s="120">
        <f t="shared" si="13"/>
        <v>0</v>
      </c>
      <c r="N157" s="115" t="s">
        <v>26</v>
      </c>
      <c r="O157" s="108" t="str">
        <f t="shared" si="14"/>
        <v>사립수도권</v>
      </c>
    </row>
    <row r="158" spans="1:15" ht="17.25" customHeight="1">
      <c r="A158" s="115">
        <v>145</v>
      </c>
      <c r="B158" s="115" t="s">
        <v>12</v>
      </c>
      <c r="C158" s="115" t="s">
        <v>4</v>
      </c>
      <c r="D158" s="115" t="s">
        <v>18</v>
      </c>
      <c r="E158" s="119" t="s">
        <v>398</v>
      </c>
      <c r="F158" s="119"/>
      <c r="G158" s="119">
        <v>3566</v>
      </c>
      <c r="H158" s="119">
        <v>4012</v>
      </c>
      <c r="I158" s="119">
        <v>3919</v>
      </c>
      <c r="J158" s="119">
        <f t="shared" si="10"/>
        <v>-353</v>
      </c>
      <c r="K158" s="119">
        <f t="shared" si="11"/>
        <v>93</v>
      </c>
      <c r="L158" s="120">
        <f t="shared" si="12"/>
        <v>109.9</v>
      </c>
      <c r="M158" s="120">
        <f t="shared" si="13"/>
        <v>97.7</v>
      </c>
      <c r="N158" s="115" t="s">
        <v>26</v>
      </c>
      <c r="O158" s="108" t="str">
        <f t="shared" si="14"/>
        <v>사립수도권</v>
      </c>
    </row>
    <row r="159" spans="1:15" ht="17.25" customHeight="1">
      <c r="A159" s="115">
        <v>146</v>
      </c>
      <c r="B159" s="115" t="s">
        <v>12</v>
      </c>
      <c r="C159" s="115" t="s">
        <v>4</v>
      </c>
      <c r="D159" s="115" t="s">
        <v>17</v>
      </c>
      <c r="E159" s="119" t="s">
        <v>399</v>
      </c>
      <c r="F159" s="119"/>
      <c r="G159" s="119">
        <v>150</v>
      </c>
      <c r="H159" s="119">
        <v>167</v>
      </c>
      <c r="I159" s="119">
        <v>159</v>
      </c>
      <c r="J159" s="119">
        <f t="shared" si="10"/>
        <v>-9</v>
      </c>
      <c r="K159" s="119">
        <f t="shared" si="11"/>
        <v>8</v>
      </c>
      <c r="L159" s="120">
        <f t="shared" si="12"/>
        <v>106</v>
      </c>
      <c r="M159" s="120">
        <f t="shared" si="13"/>
        <v>95.2</v>
      </c>
      <c r="N159" s="115" t="s">
        <v>26</v>
      </c>
      <c r="O159" s="108" t="str">
        <f t="shared" si="14"/>
        <v>사립수도권</v>
      </c>
    </row>
    <row r="160" spans="1:15" ht="17.25" customHeight="1">
      <c r="A160" s="115">
        <v>147</v>
      </c>
      <c r="B160" s="115" t="s">
        <v>12</v>
      </c>
      <c r="C160" s="115" t="s">
        <v>4</v>
      </c>
      <c r="D160" s="115" t="s">
        <v>10</v>
      </c>
      <c r="E160" s="119" t="s">
        <v>400</v>
      </c>
      <c r="F160" s="119"/>
      <c r="G160" s="119">
        <v>2822</v>
      </c>
      <c r="H160" s="119">
        <v>3111</v>
      </c>
      <c r="I160" s="119">
        <v>3084</v>
      </c>
      <c r="J160" s="119">
        <f t="shared" si="10"/>
        <v>-262</v>
      </c>
      <c r="K160" s="119">
        <f t="shared" si="11"/>
        <v>27</v>
      </c>
      <c r="L160" s="120">
        <f t="shared" si="12"/>
        <v>109.3</v>
      </c>
      <c r="M160" s="120">
        <f t="shared" si="13"/>
        <v>99.1</v>
      </c>
      <c r="N160" s="115" t="s">
        <v>25</v>
      </c>
      <c r="O160" s="108" t="str">
        <f t="shared" si="14"/>
        <v>사립지방</v>
      </c>
    </row>
    <row r="161" spans="1:15" ht="17.25" customHeight="1">
      <c r="A161" s="115">
        <v>148</v>
      </c>
      <c r="B161" s="115" t="s">
        <v>12</v>
      </c>
      <c r="C161" s="115" t="s">
        <v>4</v>
      </c>
      <c r="D161" s="115" t="s">
        <v>9</v>
      </c>
      <c r="E161" s="119" t="s">
        <v>401</v>
      </c>
      <c r="F161" s="119"/>
      <c r="G161" s="119">
        <v>4840</v>
      </c>
      <c r="H161" s="119">
        <v>5193</v>
      </c>
      <c r="I161" s="119">
        <v>5123</v>
      </c>
      <c r="J161" s="119">
        <f t="shared" si="10"/>
        <v>-283</v>
      </c>
      <c r="K161" s="119">
        <f t="shared" si="11"/>
        <v>70</v>
      </c>
      <c r="L161" s="120">
        <f t="shared" si="12"/>
        <v>105.8</v>
      </c>
      <c r="M161" s="120">
        <f t="shared" si="13"/>
        <v>98.7</v>
      </c>
      <c r="N161" s="115" t="s">
        <v>25</v>
      </c>
      <c r="O161" s="108" t="str">
        <f t="shared" si="14"/>
        <v>사립지방</v>
      </c>
    </row>
    <row r="162" spans="1:15" ht="17.25" customHeight="1">
      <c r="A162" s="115">
        <v>149</v>
      </c>
      <c r="B162" s="115" t="s">
        <v>12</v>
      </c>
      <c r="C162" s="115" t="s">
        <v>4</v>
      </c>
      <c r="D162" s="115" t="s">
        <v>8</v>
      </c>
      <c r="E162" s="119" t="s">
        <v>402</v>
      </c>
      <c r="F162" s="119"/>
      <c r="G162" s="119">
        <v>2235</v>
      </c>
      <c r="H162" s="119">
        <v>2405</v>
      </c>
      <c r="I162" s="119">
        <v>2323</v>
      </c>
      <c r="J162" s="119">
        <f t="shared" si="10"/>
        <v>-88</v>
      </c>
      <c r="K162" s="119">
        <f t="shared" si="11"/>
        <v>82</v>
      </c>
      <c r="L162" s="120">
        <f t="shared" si="12"/>
        <v>103.9</v>
      </c>
      <c r="M162" s="120">
        <f t="shared" si="13"/>
        <v>96.6</v>
      </c>
      <c r="N162" s="115" t="s">
        <v>25</v>
      </c>
      <c r="O162" s="108" t="str">
        <f t="shared" si="14"/>
        <v>사립지방</v>
      </c>
    </row>
    <row r="163" spans="1:15" ht="17.25" customHeight="1">
      <c r="A163" s="115">
        <v>150</v>
      </c>
      <c r="B163" s="115" t="s">
        <v>12</v>
      </c>
      <c r="C163" s="115" t="s">
        <v>4</v>
      </c>
      <c r="D163" s="115" t="s">
        <v>17</v>
      </c>
      <c r="E163" s="119" t="s">
        <v>403</v>
      </c>
      <c r="F163" s="119" t="s">
        <v>597</v>
      </c>
      <c r="G163" s="119">
        <v>2683</v>
      </c>
      <c r="H163" s="119">
        <v>3166</v>
      </c>
      <c r="I163" s="119">
        <v>3122</v>
      </c>
      <c r="J163" s="119">
        <f t="shared" si="10"/>
        <v>-439</v>
      </c>
      <c r="K163" s="119">
        <f t="shared" si="11"/>
        <v>44</v>
      </c>
      <c r="L163" s="120">
        <f t="shared" si="12"/>
        <v>116.4</v>
      </c>
      <c r="M163" s="120">
        <f t="shared" si="13"/>
        <v>98.6</v>
      </c>
      <c r="N163" s="115" t="s">
        <v>26</v>
      </c>
      <c r="O163" s="108" t="str">
        <f t="shared" si="14"/>
        <v>사립수도권</v>
      </c>
    </row>
    <row r="164" spans="1:15" ht="17.25" customHeight="1">
      <c r="A164" s="115">
        <v>150</v>
      </c>
      <c r="B164" s="115" t="s">
        <v>12</v>
      </c>
      <c r="C164" s="115" t="s">
        <v>4</v>
      </c>
      <c r="D164" s="115" t="s">
        <v>600</v>
      </c>
      <c r="E164" s="119" t="s">
        <v>633</v>
      </c>
      <c r="F164" s="119" t="s">
        <v>634</v>
      </c>
      <c r="G164" s="119">
        <v>1790</v>
      </c>
      <c r="H164" s="119">
        <v>1990</v>
      </c>
      <c r="I164" s="119">
        <v>1948</v>
      </c>
      <c r="J164" s="119">
        <f t="shared" si="10"/>
        <v>-158</v>
      </c>
      <c r="K164" s="119">
        <f t="shared" si="11"/>
        <v>42</v>
      </c>
      <c r="L164" s="120">
        <f t="shared" si="12"/>
        <v>108.8</v>
      </c>
      <c r="M164" s="120">
        <f t="shared" si="13"/>
        <v>97.9</v>
      </c>
      <c r="N164" s="115" t="s">
        <v>26</v>
      </c>
      <c r="O164" s="108" t="str">
        <f t="shared" si="14"/>
        <v>사립수도권</v>
      </c>
    </row>
    <row r="165" spans="1:15" ht="17.25" customHeight="1">
      <c r="A165" s="115">
        <v>151</v>
      </c>
      <c r="B165" s="115" t="s">
        <v>12</v>
      </c>
      <c r="C165" s="115" t="s">
        <v>4</v>
      </c>
      <c r="D165" s="115" t="s">
        <v>21</v>
      </c>
      <c r="E165" s="119" t="s">
        <v>404</v>
      </c>
      <c r="F165" s="119"/>
      <c r="G165" s="119">
        <v>120</v>
      </c>
      <c r="H165" s="119">
        <v>120</v>
      </c>
      <c r="I165" s="119">
        <v>87</v>
      </c>
      <c r="J165" s="119">
        <f t="shared" si="10"/>
        <v>33</v>
      </c>
      <c r="K165" s="119">
        <f t="shared" si="11"/>
        <v>33</v>
      </c>
      <c r="L165" s="120">
        <f t="shared" si="12"/>
        <v>72.5</v>
      </c>
      <c r="M165" s="120">
        <f t="shared" si="13"/>
        <v>72.5</v>
      </c>
      <c r="N165" s="115" t="s">
        <v>26</v>
      </c>
      <c r="O165" s="108" t="str">
        <f t="shared" si="14"/>
        <v>사립수도권</v>
      </c>
    </row>
    <row r="166" spans="1:15" ht="17.25" customHeight="1">
      <c r="A166" s="115">
        <v>152</v>
      </c>
      <c r="B166" s="115" t="s">
        <v>12</v>
      </c>
      <c r="C166" s="115" t="s">
        <v>4</v>
      </c>
      <c r="D166" s="115" t="s">
        <v>7</v>
      </c>
      <c r="E166" s="119" t="s">
        <v>447</v>
      </c>
      <c r="F166" s="119"/>
      <c r="G166" s="119">
        <v>1118</v>
      </c>
      <c r="H166" s="119">
        <v>1259</v>
      </c>
      <c r="I166" s="119">
        <v>1162</v>
      </c>
      <c r="J166" s="119">
        <f t="shared" si="10"/>
        <v>-44</v>
      </c>
      <c r="K166" s="119">
        <f t="shared" si="11"/>
        <v>97</v>
      </c>
      <c r="L166" s="120">
        <f t="shared" si="12"/>
        <v>103.9</v>
      </c>
      <c r="M166" s="120">
        <f t="shared" si="13"/>
        <v>92.3</v>
      </c>
      <c r="N166" s="115" t="s">
        <v>25</v>
      </c>
      <c r="O166" s="108" t="str">
        <f t="shared" si="14"/>
        <v>사립지방</v>
      </c>
    </row>
    <row r="167" spans="1:15" ht="17.25" customHeight="1">
      <c r="A167" s="115">
        <v>153</v>
      </c>
      <c r="B167" s="115" t="s">
        <v>12</v>
      </c>
      <c r="C167" s="115" t="s">
        <v>13</v>
      </c>
      <c r="D167" s="115" t="s">
        <v>8</v>
      </c>
      <c r="E167" s="119" t="s">
        <v>406</v>
      </c>
      <c r="F167" s="119"/>
      <c r="G167" s="119">
        <v>1430</v>
      </c>
      <c r="H167" s="119">
        <v>1582</v>
      </c>
      <c r="I167" s="119">
        <v>1573</v>
      </c>
      <c r="J167" s="119">
        <f t="shared" si="10"/>
        <v>-143</v>
      </c>
      <c r="K167" s="119">
        <f t="shared" si="11"/>
        <v>9</v>
      </c>
      <c r="L167" s="120">
        <f t="shared" si="12"/>
        <v>110</v>
      </c>
      <c r="M167" s="120">
        <f t="shared" si="13"/>
        <v>99.4</v>
      </c>
      <c r="N167" s="115" t="s">
        <v>25</v>
      </c>
      <c r="O167" s="108" t="str">
        <f t="shared" si="14"/>
        <v>사립지방</v>
      </c>
    </row>
    <row r="168" spans="1:15" ht="17.25" customHeight="1">
      <c r="A168" s="115">
        <v>154</v>
      </c>
      <c r="B168" s="115" t="s">
        <v>12</v>
      </c>
      <c r="C168" s="115" t="s">
        <v>4</v>
      </c>
      <c r="D168" s="121" t="s">
        <v>20</v>
      </c>
      <c r="E168" s="119" t="s">
        <v>407</v>
      </c>
      <c r="F168" s="119"/>
      <c r="G168" s="119">
        <v>3066</v>
      </c>
      <c r="H168" s="119">
        <v>3070</v>
      </c>
      <c r="I168" s="119">
        <v>3070</v>
      </c>
      <c r="J168" s="119">
        <f t="shared" si="10"/>
        <v>-4</v>
      </c>
      <c r="K168" s="119">
        <f t="shared" si="11"/>
        <v>0</v>
      </c>
      <c r="L168" s="120">
        <f t="shared" si="12"/>
        <v>100.1</v>
      </c>
      <c r="M168" s="120">
        <f t="shared" si="13"/>
        <v>100</v>
      </c>
      <c r="N168" s="115" t="s">
        <v>25</v>
      </c>
      <c r="O168" s="108" t="str">
        <f t="shared" si="14"/>
        <v>사립지방</v>
      </c>
    </row>
    <row r="169" spans="1:15" ht="17.25" customHeight="1">
      <c r="A169" s="115">
        <v>155</v>
      </c>
      <c r="B169" s="115" t="s">
        <v>12</v>
      </c>
      <c r="C169" s="115" t="s">
        <v>13</v>
      </c>
      <c r="D169" s="115" t="s">
        <v>15</v>
      </c>
      <c r="E169" s="119" t="s">
        <v>408</v>
      </c>
      <c r="F169" s="119"/>
      <c r="G169" s="119">
        <v>1180</v>
      </c>
      <c r="H169" s="119">
        <v>1321</v>
      </c>
      <c r="I169" s="119">
        <v>824</v>
      </c>
      <c r="J169" s="119">
        <f t="shared" si="10"/>
        <v>356</v>
      </c>
      <c r="K169" s="119">
        <f t="shared" si="11"/>
        <v>497</v>
      </c>
      <c r="L169" s="120">
        <f t="shared" si="12"/>
        <v>69.8</v>
      </c>
      <c r="M169" s="120">
        <f t="shared" si="13"/>
        <v>62.4</v>
      </c>
      <c r="N169" s="115" t="s">
        <v>25</v>
      </c>
      <c r="O169" s="108" t="str">
        <f t="shared" si="14"/>
        <v>사립지방</v>
      </c>
    </row>
    <row r="170" spans="1:15" ht="17.25" customHeight="1">
      <c r="A170" s="115">
        <v>156</v>
      </c>
      <c r="B170" s="115" t="s">
        <v>12</v>
      </c>
      <c r="C170" s="115" t="s">
        <v>4</v>
      </c>
      <c r="D170" s="115" t="s">
        <v>17</v>
      </c>
      <c r="E170" s="119" t="s">
        <v>409</v>
      </c>
      <c r="F170" s="119"/>
      <c r="G170" s="119">
        <v>360</v>
      </c>
      <c r="H170" s="119">
        <v>394</v>
      </c>
      <c r="I170" s="119">
        <v>391</v>
      </c>
      <c r="J170" s="119">
        <f t="shared" si="10"/>
        <v>-31</v>
      </c>
      <c r="K170" s="119">
        <f t="shared" si="11"/>
        <v>3</v>
      </c>
      <c r="L170" s="120">
        <f t="shared" si="12"/>
        <v>108.6</v>
      </c>
      <c r="M170" s="120">
        <f t="shared" si="13"/>
        <v>99.2</v>
      </c>
      <c r="N170" s="115" t="s">
        <v>26</v>
      </c>
      <c r="O170" s="108" t="str">
        <f t="shared" si="14"/>
        <v>사립수도권</v>
      </c>
    </row>
    <row r="171" spans="1:15" ht="17.25" customHeight="1">
      <c r="A171" s="115">
        <v>157</v>
      </c>
      <c r="B171" s="115" t="s">
        <v>12</v>
      </c>
      <c r="C171" s="115" t="s">
        <v>4</v>
      </c>
      <c r="D171" s="115" t="s">
        <v>17</v>
      </c>
      <c r="E171" s="119" t="s">
        <v>410</v>
      </c>
      <c r="F171" s="119"/>
      <c r="G171" s="119">
        <v>290</v>
      </c>
      <c r="H171" s="119">
        <v>318</v>
      </c>
      <c r="I171" s="119">
        <v>312</v>
      </c>
      <c r="J171" s="119">
        <f t="shared" si="10"/>
        <v>-22</v>
      </c>
      <c r="K171" s="119">
        <f t="shared" si="11"/>
        <v>6</v>
      </c>
      <c r="L171" s="120">
        <f t="shared" si="12"/>
        <v>107.6</v>
      </c>
      <c r="M171" s="120">
        <f t="shared" si="13"/>
        <v>98.1</v>
      </c>
      <c r="N171" s="115" t="s">
        <v>26</v>
      </c>
      <c r="O171" s="108" t="str">
        <f t="shared" si="14"/>
        <v>사립수도권</v>
      </c>
    </row>
    <row r="172" spans="1:15" ht="17.25" customHeight="1">
      <c r="A172" s="115">
        <v>158</v>
      </c>
      <c r="B172" s="115" t="s">
        <v>12</v>
      </c>
      <c r="C172" s="115" t="s">
        <v>4</v>
      </c>
      <c r="D172" s="115" t="s">
        <v>14</v>
      </c>
      <c r="E172" s="119" t="s">
        <v>411</v>
      </c>
      <c r="F172" s="119"/>
      <c r="G172" s="119">
        <v>400</v>
      </c>
      <c r="H172" s="119">
        <v>443</v>
      </c>
      <c r="I172" s="119">
        <v>399</v>
      </c>
      <c r="J172" s="119">
        <f t="shared" si="10"/>
        <v>1</v>
      </c>
      <c r="K172" s="119">
        <f t="shared" si="11"/>
        <v>44</v>
      </c>
      <c r="L172" s="120">
        <f t="shared" si="12"/>
        <v>99.8</v>
      </c>
      <c r="M172" s="120">
        <f t="shared" si="13"/>
        <v>90.1</v>
      </c>
      <c r="N172" s="115" t="s">
        <v>25</v>
      </c>
      <c r="O172" s="108" t="str">
        <f t="shared" si="14"/>
        <v>사립지방</v>
      </c>
    </row>
    <row r="173" spans="1:15" ht="17.25" customHeight="1">
      <c r="A173" s="115">
        <v>159</v>
      </c>
      <c r="B173" s="115" t="s">
        <v>12</v>
      </c>
      <c r="C173" s="115" t="s">
        <v>4</v>
      </c>
      <c r="D173" s="115" t="s">
        <v>21</v>
      </c>
      <c r="E173" s="119" t="s">
        <v>412</v>
      </c>
      <c r="F173" s="119"/>
      <c r="G173" s="119">
        <v>110</v>
      </c>
      <c r="H173" s="119">
        <v>117</v>
      </c>
      <c r="I173" s="119">
        <v>111</v>
      </c>
      <c r="J173" s="119">
        <f t="shared" si="10"/>
        <v>-1</v>
      </c>
      <c r="K173" s="119">
        <f t="shared" si="11"/>
        <v>6</v>
      </c>
      <c r="L173" s="120">
        <f t="shared" si="12"/>
        <v>100.9</v>
      </c>
      <c r="M173" s="120">
        <f t="shared" si="13"/>
        <v>94.9</v>
      </c>
      <c r="N173" s="115" t="s">
        <v>26</v>
      </c>
      <c r="O173" s="108" t="str">
        <f t="shared" si="14"/>
        <v>사립수도권</v>
      </c>
    </row>
    <row r="174" spans="1:15" ht="17.25" customHeight="1">
      <c r="A174" s="115">
        <v>160</v>
      </c>
      <c r="B174" s="115" t="s">
        <v>12</v>
      </c>
      <c r="C174" s="115" t="s">
        <v>4</v>
      </c>
      <c r="D174" s="115" t="s">
        <v>19</v>
      </c>
      <c r="E174" s="119" t="s">
        <v>413</v>
      </c>
      <c r="F174" s="119"/>
      <c r="G174" s="119">
        <v>266</v>
      </c>
      <c r="H174" s="119">
        <v>305</v>
      </c>
      <c r="I174" s="119">
        <v>112</v>
      </c>
      <c r="J174" s="119">
        <f t="shared" si="10"/>
        <v>154</v>
      </c>
      <c r="K174" s="119">
        <f t="shared" si="11"/>
        <v>193</v>
      </c>
      <c r="L174" s="120">
        <f t="shared" si="12"/>
        <v>42.1</v>
      </c>
      <c r="M174" s="120">
        <f t="shared" si="13"/>
        <v>36.7</v>
      </c>
      <c r="N174" s="115" t="s">
        <v>25</v>
      </c>
      <c r="O174" s="108" t="str">
        <f t="shared" si="14"/>
        <v>사립지방</v>
      </c>
    </row>
    <row r="175" spans="1:15" ht="17.25" customHeight="1">
      <c r="A175" s="115">
        <v>161</v>
      </c>
      <c r="B175" s="115" t="s">
        <v>12</v>
      </c>
      <c r="C175" s="115" t="s">
        <v>4</v>
      </c>
      <c r="D175" s="115" t="s">
        <v>21</v>
      </c>
      <c r="E175" s="119" t="s">
        <v>414</v>
      </c>
      <c r="F175" s="119"/>
      <c r="G175" s="119">
        <v>950</v>
      </c>
      <c r="H175" s="119">
        <v>1027</v>
      </c>
      <c r="I175" s="119">
        <v>1024</v>
      </c>
      <c r="J175" s="119">
        <f t="shared" si="10"/>
        <v>-74</v>
      </c>
      <c r="K175" s="119">
        <f t="shared" si="11"/>
        <v>3</v>
      </c>
      <c r="L175" s="120">
        <f t="shared" si="12"/>
        <v>107.8</v>
      </c>
      <c r="M175" s="120">
        <f t="shared" si="13"/>
        <v>99.7</v>
      </c>
      <c r="N175" s="115" t="s">
        <v>26</v>
      </c>
      <c r="O175" s="108" t="str">
        <f t="shared" si="14"/>
        <v>사립수도권</v>
      </c>
    </row>
    <row r="176" spans="1:15" ht="17.25" customHeight="1">
      <c r="A176" s="115">
        <v>162</v>
      </c>
      <c r="B176" s="115" t="s">
        <v>12</v>
      </c>
      <c r="C176" s="115" t="s">
        <v>4</v>
      </c>
      <c r="D176" s="115" t="s">
        <v>21</v>
      </c>
      <c r="E176" s="119" t="s">
        <v>635</v>
      </c>
      <c r="F176" s="119"/>
      <c r="G176" s="119">
        <v>110</v>
      </c>
      <c r="H176" s="119">
        <v>111</v>
      </c>
      <c r="I176" s="119">
        <v>106</v>
      </c>
      <c r="J176" s="119">
        <f t="shared" si="10"/>
        <v>4</v>
      </c>
      <c r="K176" s="119">
        <f t="shared" si="11"/>
        <v>5</v>
      </c>
      <c r="L176" s="120">
        <f t="shared" si="12"/>
        <v>96.4</v>
      </c>
      <c r="M176" s="120">
        <f t="shared" si="13"/>
        <v>95.5</v>
      </c>
      <c r="N176" s="115" t="s">
        <v>26</v>
      </c>
      <c r="O176" s="108" t="str">
        <f t="shared" si="14"/>
        <v>사립수도권</v>
      </c>
    </row>
    <row r="177" spans="1:15" ht="17.25" customHeight="1">
      <c r="A177" s="115">
        <v>163</v>
      </c>
      <c r="B177" s="115" t="s">
        <v>12</v>
      </c>
      <c r="C177" s="115" t="s">
        <v>4</v>
      </c>
      <c r="D177" s="115" t="s">
        <v>11</v>
      </c>
      <c r="E177" s="119" t="s">
        <v>416</v>
      </c>
      <c r="F177" s="119"/>
      <c r="G177" s="119">
        <v>300</v>
      </c>
      <c r="H177" s="119">
        <v>307</v>
      </c>
      <c r="I177" s="119">
        <v>307</v>
      </c>
      <c r="J177" s="119">
        <f t="shared" si="10"/>
        <v>-7</v>
      </c>
      <c r="K177" s="119">
        <f t="shared" si="11"/>
        <v>0</v>
      </c>
      <c r="L177" s="120">
        <f t="shared" si="12"/>
        <v>102.3</v>
      </c>
      <c r="M177" s="120">
        <f t="shared" si="13"/>
        <v>100</v>
      </c>
      <c r="N177" s="115" t="s">
        <v>25</v>
      </c>
      <c r="O177" s="108" t="str">
        <f t="shared" si="14"/>
        <v>사립지방</v>
      </c>
    </row>
    <row r="178" spans="1:15" ht="17.25" customHeight="1">
      <c r="A178" s="115">
        <v>164</v>
      </c>
      <c r="B178" s="115" t="s">
        <v>12</v>
      </c>
      <c r="C178" s="115" t="s">
        <v>4</v>
      </c>
      <c r="D178" s="115" t="s">
        <v>8</v>
      </c>
      <c r="E178" s="119" t="s">
        <v>636</v>
      </c>
      <c r="F178" s="119"/>
      <c r="G178" s="119">
        <v>900</v>
      </c>
      <c r="H178" s="119">
        <v>954</v>
      </c>
      <c r="I178" s="119">
        <v>941</v>
      </c>
      <c r="J178" s="119">
        <f t="shared" si="10"/>
        <v>-41</v>
      </c>
      <c r="K178" s="119">
        <f t="shared" si="11"/>
        <v>13</v>
      </c>
      <c r="L178" s="120">
        <f t="shared" si="12"/>
        <v>104.6</v>
      </c>
      <c r="M178" s="120">
        <f t="shared" si="13"/>
        <v>98.6</v>
      </c>
      <c r="N178" s="115" t="s">
        <v>25</v>
      </c>
      <c r="O178" s="108" t="str">
        <f t="shared" si="14"/>
        <v>사립지방</v>
      </c>
    </row>
    <row r="179" spans="1:15" ht="17.25" customHeight="1">
      <c r="A179" s="115">
        <v>165</v>
      </c>
      <c r="B179" s="115" t="s">
        <v>12</v>
      </c>
      <c r="C179" s="115" t="s">
        <v>13</v>
      </c>
      <c r="D179" s="115" t="s">
        <v>21</v>
      </c>
      <c r="E179" s="119" t="s">
        <v>418</v>
      </c>
      <c r="F179" s="119"/>
      <c r="G179" s="119">
        <v>1399</v>
      </c>
      <c r="H179" s="119">
        <v>1550</v>
      </c>
      <c r="I179" s="119">
        <v>1528</v>
      </c>
      <c r="J179" s="119">
        <f t="shared" si="10"/>
        <v>-129</v>
      </c>
      <c r="K179" s="119">
        <f t="shared" si="11"/>
        <v>22</v>
      </c>
      <c r="L179" s="120">
        <f t="shared" si="12"/>
        <v>109.2</v>
      </c>
      <c r="M179" s="120">
        <f t="shared" si="13"/>
        <v>98.6</v>
      </c>
      <c r="N179" s="115" t="s">
        <v>26</v>
      </c>
      <c r="O179" s="108" t="str">
        <f t="shared" si="14"/>
        <v>사립수도권</v>
      </c>
    </row>
    <row r="180" spans="1:15" ht="17.25" customHeight="1">
      <c r="A180" s="115">
        <v>166</v>
      </c>
      <c r="B180" s="115" t="s">
        <v>12</v>
      </c>
      <c r="C180" s="115" t="s">
        <v>4</v>
      </c>
      <c r="D180" s="115" t="s">
        <v>17</v>
      </c>
      <c r="E180" s="119" t="s">
        <v>419</v>
      </c>
      <c r="F180" s="119"/>
      <c r="G180" s="119">
        <v>240</v>
      </c>
      <c r="H180" s="119">
        <v>270</v>
      </c>
      <c r="I180" s="119">
        <v>263</v>
      </c>
      <c r="J180" s="119">
        <f t="shared" si="10"/>
        <v>-23</v>
      </c>
      <c r="K180" s="119">
        <f t="shared" si="11"/>
        <v>7</v>
      </c>
      <c r="L180" s="120">
        <f t="shared" si="12"/>
        <v>109.6</v>
      </c>
      <c r="M180" s="120">
        <f t="shared" si="13"/>
        <v>97.4</v>
      </c>
      <c r="N180" s="115" t="s">
        <v>26</v>
      </c>
      <c r="O180" s="108" t="str">
        <f t="shared" si="14"/>
        <v>사립수도권</v>
      </c>
    </row>
    <row r="181" spans="1:15" ht="17.25" customHeight="1">
      <c r="A181" s="115">
        <v>167</v>
      </c>
      <c r="B181" s="115" t="s">
        <v>12</v>
      </c>
      <c r="C181" s="115" t="s">
        <v>4</v>
      </c>
      <c r="D181" s="115" t="s">
        <v>17</v>
      </c>
      <c r="E181" s="119" t="s">
        <v>637</v>
      </c>
      <c r="F181" s="119" t="s">
        <v>597</v>
      </c>
      <c r="G181" s="119">
        <v>1713</v>
      </c>
      <c r="H181" s="119">
        <v>1900</v>
      </c>
      <c r="I181" s="119">
        <v>1872</v>
      </c>
      <c r="J181" s="119">
        <f t="shared" si="10"/>
        <v>-159</v>
      </c>
      <c r="K181" s="119">
        <f t="shared" si="11"/>
        <v>28</v>
      </c>
      <c r="L181" s="120">
        <f t="shared" si="12"/>
        <v>109.3</v>
      </c>
      <c r="M181" s="120">
        <f t="shared" si="13"/>
        <v>98.5</v>
      </c>
      <c r="N181" s="115" t="s">
        <v>26</v>
      </c>
      <c r="O181" s="108" t="str">
        <f t="shared" si="14"/>
        <v>사립수도권</v>
      </c>
    </row>
    <row r="182" spans="1:15" ht="17.25" customHeight="1">
      <c r="A182" s="115">
        <v>167</v>
      </c>
      <c r="B182" s="115" t="s">
        <v>12</v>
      </c>
      <c r="C182" s="115" t="s">
        <v>4</v>
      </c>
      <c r="D182" s="115" t="s">
        <v>600</v>
      </c>
      <c r="E182" s="119" t="s">
        <v>637</v>
      </c>
      <c r="F182" s="119" t="s">
        <v>625</v>
      </c>
      <c r="G182" s="119">
        <v>1737</v>
      </c>
      <c r="H182" s="119">
        <v>1915</v>
      </c>
      <c r="I182" s="119">
        <v>1869</v>
      </c>
      <c r="J182" s="119">
        <f t="shared" si="10"/>
        <v>-132</v>
      </c>
      <c r="K182" s="119">
        <f t="shared" si="11"/>
        <v>46</v>
      </c>
      <c r="L182" s="120">
        <f t="shared" si="12"/>
        <v>107.6</v>
      </c>
      <c r="M182" s="120">
        <f t="shared" si="13"/>
        <v>97.6</v>
      </c>
      <c r="N182" s="115" t="s">
        <v>26</v>
      </c>
      <c r="O182" s="108" t="str">
        <f t="shared" si="14"/>
        <v>사립수도권</v>
      </c>
    </row>
    <row r="183" spans="1:15" ht="17.25" customHeight="1">
      <c r="A183" s="115">
        <v>168</v>
      </c>
      <c r="B183" s="115" t="s">
        <v>12</v>
      </c>
      <c r="C183" s="115" t="s">
        <v>4</v>
      </c>
      <c r="D183" s="115" t="s">
        <v>14</v>
      </c>
      <c r="E183" s="119" t="s">
        <v>441</v>
      </c>
      <c r="F183" s="119"/>
      <c r="G183" s="119">
        <v>120</v>
      </c>
      <c r="H183" s="119">
        <v>127</v>
      </c>
      <c r="I183" s="119">
        <v>117</v>
      </c>
      <c r="J183" s="119">
        <f t="shared" si="10"/>
        <v>3</v>
      </c>
      <c r="K183" s="119">
        <f t="shared" si="11"/>
        <v>10</v>
      </c>
      <c r="L183" s="120">
        <f t="shared" si="12"/>
        <v>97.5</v>
      </c>
      <c r="M183" s="120">
        <f t="shared" si="13"/>
        <v>92.1</v>
      </c>
      <c r="N183" s="115" t="s">
        <v>25</v>
      </c>
      <c r="O183" s="108" t="str">
        <f t="shared" si="14"/>
        <v>사립지방</v>
      </c>
    </row>
    <row r="184" spans="1:15" ht="17.25" customHeight="1">
      <c r="A184" s="115">
        <v>169</v>
      </c>
      <c r="B184" s="115" t="s">
        <v>12</v>
      </c>
      <c r="C184" s="115" t="s">
        <v>4</v>
      </c>
      <c r="D184" s="115" t="s">
        <v>21</v>
      </c>
      <c r="E184" s="119" t="s">
        <v>421</v>
      </c>
      <c r="F184" s="119"/>
      <c r="G184" s="119">
        <v>890</v>
      </c>
      <c r="H184" s="119">
        <v>1012</v>
      </c>
      <c r="I184" s="119">
        <v>1002</v>
      </c>
      <c r="J184" s="119">
        <f t="shared" si="10"/>
        <v>-112</v>
      </c>
      <c r="K184" s="119">
        <f t="shared" si="11"/>
        <v>10</v>
      </c>
      <c r="L184" s="120">
        <f t="shared" si="12"/>
        <v>112.6</v>
      </c>
      <c r="M184" s="120">
        <f t="shared" si="13"/>
        <v>99</v>
      </c>
      <c r="N184" s="115" t="s">
        <v>26</v>
      </c>
      <c r="O184" s="108" t="str">
        <f t="shared" si="14"/>
        <v>사립수도권</v>
      </c>
    </row>
    <row r="185" spans="1:15" ht="17.25" customHeight="1">
      <c r="A185" s="115">
        <v>170</v>
      </c>
      <c r="B185" s="115" t="s">
        <v>12</v>
      </c>
      <c r="C185" s="115" t="s">
        <v>4</v>
      </c>
      <c r="D185" s="115" t="s">
        <v>14</v>
      </c>
      <c r="E185" s="119" t="s">
        <v>422</v>
      </c>
      <c r="F185" s="119"/>
      <c r="G185" s="119">
        <v>3000</v>
      </c>
      <c r="H185" s="119">
        <v>3253</v>
      </c>
      <c r="I185" s="119">
        <v>3211</v>
      </c>
      <c r="J185" s="119">
        <f t="shared" si="10"/>
        <v>-211</v>
      </c>
      <c r="K185" s="119">
        <f t="shared" si="11"/>
        <v>42</v>
      </c>
      <c r="L185" s="120">
        <f t="shared" si="12"/>
        <v>107</v>
      </c>
      <c r="M185" s="120">
        <f t="shared" si="13"/>
        <v>98.7</v>
      </c>
      <c r="N185" s="115" t="s">
        <v>25</v>
      </c>
      <c r="O185" s="108" t="str">
        <f t="shared" si="14"/>
        <v>사립지방</v>
      </c>
    </row>
    <row r="186" spans="1:15" ht="17.25" customHeight="1">
      <c r="A186" s="115">
        <v>171</v>
      </c>
      <c r="B186" s="115" t="s">
        <v>12</v>
      </c>
      <c r="C186" s="115" t="s">
        <v>4</v>
      </c>
      <c r="D186" s="115" t="s">
        <v>11</v>
      </c>
      <c r="E186" s="119" t="s">
        <v>423</v>
      </c>
      <c r="F186" s="119"/>
      <c r="G186" s="119">
        <v>760</v>
      </c>
      <c r="H186" s="119">
        <v>842</v>
      </c>
      <c r="I186" s="119">
        <v>813</v>
      </c>
      <c r="J186" s="119">
        <f t="shared" si="10"/>
        <v>-53</v>
      </c>
      <c r="K186" s="119">
        <f t="shared" si="11"/>
        <v>29</v>
      </c>
      <c r="L186" s="120">
        <f t="shared" si="12"/>
        <v>107</v>
      </c>
      <c r="M186" s="120">
        <f t="shared" si="13"/>
        <v>96.6</v>
      </c>
      <c r="N186" s="115" t="s">
        <v>25</v>
      </c>
      <c r="O186" s="108" t="str">
        <f t="shared" si="14"/>
        <v>사립지방</v>
      </c>
    </row>
    <row r="187" spans="1:15" ht="17.25" customHeight="1">
      <c r="A187" s="115">
        <v>172</v>
      </c>
      <c r="B187" s="115" t="s">
        <v>12</v>
      </c>
      <c r="C187" s="115" t="s">
        <v>4</v>
      </c>
      <c r="D187" s="115" t="s">
        <v>5</v>
      </c>
      <c r="E187" s="119" t="s">
        <v>424</v>
      </c>
      <c r="F187" s="119"/>
      <c r="G187" s="119">
        <v>995</v>
      </c>
      <c r="H187" s="119">
        <v>1096</v>
      </c>
      <c r="I187" s="119">
        <v>1063</v>
      </c>
      <c r="J187" s="119">
        <f t="shared" si="10"/>
        <v>-68</v>
      </c>
      <c r="K187" s="119">
        <f t="shared" si="11"/>
        <v>33</v>
      </c>
      <c r="L187" s="120">
        <f t="shared" si="12"/>
        <v>106.8</v>
      </c>
      <c r="M187" s="120">
        <f t="shared" si="13"/>
        <v>97</v>
      </c>
      <c r="N187" s="115" t="s">
        <v>25</v>
      </c>
      <c r="O187" s="108" t="str">
        <f t="shared" si="14"/>
        <v>사립지방</v>
      </c>
    </row>
    <row r="188" spans="1:15" ht="17.25" customHeight="1">
      <c r="A188" s="115">
        <v>173</v>
      </c>
      <c r="B188" s="115" t="s">
        <v>12</v>
      </c>
      <c r="C188" s="115" t="s">
        <v>13</v>
      </c>
      <c r="D188" s="115" t="s">
        <v>15</v>
      </c>
      <c r="E188" s="119" t="s">
        <v>425</v>
      </c>
      <c r="F188" s="119"/>
      <c r="G188" s="119">
        <v>640</v>
      </c>
      <c r="H188" s="119">
        <v>706</v>
      </c>
      <c r="I188" s="119">
        <v>227</v>
      </c>
      <c r="J188" s="119">
        <f t="shared" si="10"/>
        <v>413</v>
      </c>
      <c r="K188" s="119">
        <f t="shared" si="11"/>
        <v>479</v>
      </c>
      <c r="L188" s="120">
        <f t="shared" si="12"/>
        <v>35.5</v>
      </c>
      <c r="M188" s="120">
        <f t="shared" si="13"/>
        <v>32.2</v>
      </c>
      <c r="N188" s="115" t="s">
        <v>25</v>
      </c>
      <c r="O188" s="108" t="str">
        <f t="shared" si="14"/>
        <v>사립지방</v>
      </c>
    </row>
    <row r="189" spans="1:15" ht="17.25" customHeight="1">
      <c r="A189" s="115">
        <v>174</v>
      </c>
      <c r="B189" s="115" t="s">
        <v>12</v>
      </c>
      <c r="C189" s="115" t="s">
        <v>4</v>
      </c>
      <c r="D189" s="115" t="s">
        <v>5</v>
      </c>
      <c r="E189" s="119" t="s">
        <v>426</v>
      </c>
      <c r="F189" s="119"/>
      <c r="G189" s="119">
        <v>1840</v>
      </c>
      <c r="H189" s="119">
        <v>1992</v>
      </c>
      <c r="I189" s="119">
        <v>1978</v>
      </c>
      <c r="J189" s="119">
        <f t="shared" si="10"/>
        <v>-138</v>
      </c>
      <c r="K189" s="119">
        <f t="shared" si="11"/>
        <v>14</v>
      </c>
      <c r="L189" s="120">
        <f t="shared" si="12"/>
        <v>107.5</v>
      </c>
      <c r="M189" s="120">
        <f t="shared" si="13"/>
        <v>99.3</v>
      </c>
      <c r="N189" s="115" t="s">
        <v>25</v>
      </c>
      <c r="O189" s="108" t="str">
        <f t="shared" si="14"/>
        <v>사립지방</v>
      </c>
    </row>
    <row r="190" spans="1:15" ht="17.25" customHeight="1">
      <c r="A190" s="115">
        <v>175</v>
      </c>
      <c r="B190" s="115" t="s">
        <v>12</v>
      </c>
      <c r="C190" s="115" t="s">
        <v>4</v>
      </c>
      <c r="D190" s="115" t="s">
        <v>21</v>
      </c>
      <c r="E190" s="119" t="s">
        <v>465</v>
      </c>
      <c r="F190" s="119"/>
      <c r="G190" s="119">
        <v>250</v>
      </c>
      <c r="H190" s="119">
        <v>269</v>
      </c>
      <c r="I190" s="119">
        <v>264</v>
      </c>
      <c r="J190" s="119">
        <f t="shared" si="10"/>
        <v>-14</v>
      </c>
      <c r="K190" s="119">
        <f t="shared" si="11"/>
        <v>5</v>
      </c>
      <c r="L190" s="120">
        <f t="shared" si="12"/>
        <v>105.6</v>
      </c>
      <c r="M190" s="120">
        <f t="shared" si="13"/>
        <v>98.1</v>
      </c>
      <c r="N190" s="115" t="s">
        <v>26</v>
      </c>
      <c r="O190" s="108" t="str">
        <f t="shared" si="14"/>
        <v>사립수도권</v>
      </c>
    </row>
    <row r="191" spans="1:15" ht="17.25" customHeight="1">
      <c r="A191" s="115">
        <v>176</v>
      </c>
      <c r="B191" s="115" t="s">
        <v>12</v>
      </c>
      <c r="C191" s="115" t="s">
        <v>4</v>
      </c>
      <c r="D191" s="115" t="s">
        <v>8</v>
      </c>
      <c r="E191" s="119" t="s">
        <v>427</v>
      </c>
      <c r="F191" s="119"/>
      <c r="G191" s="119">
        <v>1850</v>
      </c>
      <c r="H191" s="119">
        <v>1957</v>
      </c>
      <c r="I191" s="119">
        <v>1938</v>
      </c>
      <c r="J191" s="119">
        <f t="shared" si="10"/>
        <v>-88</v>
      </c>
      <c r="K191" s="119">
        <f t="shared" si="11"/>
        <v>19</v>
      </c>
      <c r="L191" s="120">
        <f t="shared" si="12"/>
        <v>104.8</v>
      </c>
      <c r="M191" s="120">
        <f t="shared" si="13"/>
        <v>99</v>
      </c>
      <c r="N191" s="115" t="s">
        <v>25</v>
      </c>
      <c r="O191" s="108" t="str">
        <f t="shared" si="14"/>
        <v>사립지방</v>
      </c>
    </row>
    <row r="192" spans="1:15" ht="17.25" customHeight="1">
      <c r="A192" s="115">
        <v>177</v>
      </c>
      <c r="B192" s="115" t="s">
        <v>12</v>
      </c>
      <c r="C192" s="115" t="s">
        <v>4</v>
      </c>
      <c r="D192" s="115" t="s">
        <v>17</v>
      </c>
      <c r="E192" s="119" t="s">
        <v>428</v>
      </c>
      <c r="F192" s="119"/>
      <c r="G192" s="119">
        <v>1620</v>
      </c>
      <c r="H192" s="119">
        <v>1783</v>
      </c>
      <c r="I192" s="119">
        <v>1756</v>
      </c>
      <c r="J192" s="119">
        <f t="shared" si="10"/>
        <v>-136</v>
      </c>
      <c r="K192" s="119">
        <f t="shared" si="11"/>
        <v>27</v>
      </c>
      <c r="L192" s="120">
        <f t="shared" si="12"/>
        <v>108.4</v>
      </c>
      <c r="M192" s="120">
        <f t="shared" si="13"/>
        <v>98.5</v>
      </c>
      <c r="N192" s="115" t="s">
        <v>26</v>
      </c>
      <c r="O192" s="108" t="str">
        <f t="shared" si="14"/>
        <v>사립수도권</v>
      </c>
    </row>
    <row r="193" spans="1:15" ht="17.25" customHeight="1">
      <c r="A193" s="115">
        <v>178</v>
      </c>
      <c r="B193" s="115" t="s">
        <v>12</v>
      </c>
      <c r="C193" s="115" t="s">
        <v>4</v>
      </c>
      <c r="D193" s="115" t="s">
        <v>21</v>
      </c>
      <c r="E193" s="119" t="s">
        <v>429</v>
      </c>
      <c r="F193" s="119"/>
      <c r="G193" s="119">
        <v>590</v>
      </c>
      <c r="H193" s="119">
        <v>658</v>
      </c>
      <c r="I193" s="119">
        <v>647</v>
      </c>
      <c r="J193" s="119">
        <f t="shared" si="10"/>
        <v>-57</v>
      </c>
      <c r="K193" s="119">
        <f t="shared" si="11"/>
        <v>11</v>
      </c>
      <c r="L193" s="120">
        <f t="shared" si="12"/>
        <v>109.7</v>
      </c>
      <c r="M193" s="120">
        <f t="shared" si="13"/>
        <v>98.3</v>
      </c>
      <c r="N193" s="115" t="s">
        <v>26</v>
      </c>
      <c r="O193" s="108" t="str">
        <f t="shared" si="14"/>
        <v>사립수도권</v>
      </c>
    </row>
    <row r="194" spans="1:15" ht="17.25" customHeight="1">
      <c r="A194" s="115">
        <v>179</v>
      </c>
      <c r="B194" s="115" t="s">
        <v>12</v>
      </c>
      <c r="C194" s="115" t="s">
        <v>4</v>
      </c>
      <c r="D194" s="115" t="s">
        <v>21</v>
      </c>
      <c r="E194" s="119" t="s">
        <v>430</v>
      </c>
      <c r="F194" s="119"/>
      <c r="G194" s="119">
        <v>1260</v>
      </c>
      <c r="H194" s="119">
        <v>1339</v>
      </c>
      <c r="I194" s="119">
        <v>1338</v>
      </c>
      <c r="J194" s="119">
        <f t="shared" si="10"/>
        <v>-78</v>
      </c>
      <c r="K194" s="119">
        <f t="shared" si="11"/>
        <v>1</v>
      </c>
      <c r="L194" s="120">
        <f t="shared" si="12"/>
        <v>106.2</v>
      </c>
      <c r="M194" s="120">
        <f t="shared" si="13"/>
        <v>99.9</v>
      </c>
      <c r="N194" s="115" t="s">
        <v>26</v>
      </c>
      <c r="O194" s="108" t="str">
        <f t="shared" si="14"/>
        <v>사립수도권</v>
      </c>
    </row>
    <row r="195" spans="1:15" ht="17.25" customHeight="1">
      <c r="A195" s="115">
        <v>180</v>
      </c>
      <c r="B195" s="115" t="s">
        <v>12</v>
      </c>
      <c r="C195" s="115" t="s">
        <v>4</v>
      </c>
      <c r="D195" s="115" t="s">
        <v>17</v>
      </c>
      <c r="E195" s="119" t="s">
        <v>431</v>
      </c>
      <c r="F195" s="119" t="s">
        <v>597</v>
      </c>
      <c r="G195" s="119">
        <v>2968</v>
      </c>
      <c r="H195" s="119">
        <v>3357</v>
      </c>
      <c r="I195" s="119">
        <v>3329</v>
      </c>
      <c r="J195" s="119">
        <f aca="true" t="shared" si="15" ref="J195:J219">G195-I195</f>
        <v>-361</v>
      </c>
      <c r="K195" s="119">
        <f aca="true" t="shared" si="16" ref="K195:K219">H195-I195</f>
        <v>28</v>
      </c>
      <c r="L195" s="120">
        <f aca="true" t="shared" si="17" ref="L195:L219">ROUND(I195/G195*100,1)</f>
        <v>112.2</v>
      </c>
      <c r="M195" s="120">
        <f aca="true" t="shared" si="18" ref="M195:M219">ROUND(I195/H195*100,1)</f>
        <v>99.2</v>
      </c>
      <c r="N195" s="115" t="s">
        <v>26</v>
      </c>
      <c r="O195" s="108" t="str">
        <f t="shared" si="14"/>
        <v>사립수도권</v>
      </c>
    </row>
    <row r="196" spans="1:15" ht="17.25" customHeight="1">
      <c r="A196" s="115">
        <v>180</v>
      </c>
      <c r="B196" s="115" t="s">
        <v>12</v>
      </c>
      <c r="C196" s="115" t="s">
        <v>4</v>
      </c>
      <c r="D196" s="115" t="s">
        <v>600</v>
      </c>
      <c r="E196" s="119" t="s">
        <v>638</v>
      </c>
      <c r="F196" s="119" t="s">
        <v>639</v>
      </c>
      <c r="G196" s="119">
        <v>1930</v>
      </c>
      <c r="H196" s="119">
        <v>2088</v>
      </c>
      <c r="I196" s="119">
        <v>2032</v>
      </c>
      <c r="J196" s="119">
        <f t="shared" si="15"/>
        <v>-102</v>
      </c>
      <c r="K196" s="119">
        <f t="shared" si="16"/>
        <v>56</v>
      </c>
      <c r="L196" s="120">
        <f t="shared" si="17"/>
        <v>105.3</v>
      </c>
      <c r="M196" s="120">
        <f t="shared" si="18"/>
        <v>97.3</v>
      </c>
      <c r="N196" s="115" t="s">
        <v>26</v>
      </c>
      <c r="O196" s="108" t="str">
        <f aca="true" t="shared" si="19" ref="O196:O218">CONCATENATE(B196,N196)</f>
        <v>사립수도권</v>
      </c>
    </row>
    <row r="197" spans="1:15" ht="17.25" customHeight="1">
      <c r="A197" s="115">
        <v>181</v>
      </c>
      <c r="B197" s="115" t="s">
        <v>12</v>
      </c>
      <c r="C197" s="115" t="s">
        <v>4</v>
      </c>
      <c r="D197" s="115" t="s">
        <v>17</v>
      </c>
      <c r="E197" s="119" t="s">
        <v>432</v>
      </c>
      <c r="F197" s="119"/>
      <c r="G197" s="119">
        <v>200</v>
      </c>
      <c r="H197" s="119">
        <v>208</v>
      </c>
      <c r="I197" s="119">
        <v>207</v>
      </c>
      <c r="J197" s="119">
        <f t="shared" si="15"/>
        <v>-7</v>
      </c>
      <c r="K197" s="119">
        <f t="shared" si="16"/>
        <v>1</v>
      </c>
      <c r="L197" s="120">
        <f t="shared" si="17"/>
        <v>103.5</v>
      </c>
      <c r="M197" s="120">
        <f t="shared" si="18"/>
        <v>99.5</v>
      </c>
      <c r="N197" s="115" t="s">
        <v>26</v>
      </c>
      <c r="O197" s="108" t="str">
        <f t="shared" si="19"/>
        <v>사립수도권</v>
      </c>
    </row>
    <row r="198" spans="1:15" ht="17.25" customHeight="1">
      <c r="A198" s="115">
        <v>182</v>
      </c>
      <c r="B198" s="115" t="s">
        <v>12</v>
      </c>
      <c r="C198" s="115" t="s">
        <v>4</v>
      </c>
      <c r="D198" s="115" t="s">
        <v>10</v>
      </c>
      <c r="E198" s="119" t="s">
        <v>433</v>
      </c>
      <c r="F198" s="119"/>
      <c r="G198" s="119">
        <v>350</v>
      </c>
      <c r="H198" s="119">
        <v>389</v>
      </c>
      <c r="I198" s="119">
        <v>330</v>
      </c>
      <c r="J198" s="119">
        <f t="shared" si="15"/>
        <v>20</v>
      </c>
      <c r="K198" s="119">
        <f t="shared" si="16"/>
        <v>59</v>
      </c>
      <c r="L198" s="120">
        <f t="shared" si="17"/>
        <v>94.3</v>
      </c>
      <c r="M198" s="120">
        <f t="shared" si="18"/>
        <v>84.8</v>
      </c>
      <c r="N198" s="115" t="s">
        <v>25</v>
      </c>
      <c r="O198" s="108" t="str">
        <f t="shared" si="19"/>
        <v>사립지방</v>
      </c>
    </row>
    <row r="199" spans="1:15" ht="17.25" customHeight="1">
      <c r="A199" s="115">
        <v>183</v>
      </c>
      <c r="B199" s="115" t="s">
        <v>12</v>
      </c>
      <c r="C199" s="115" t="s">
        <v>4</v>
      </c>
      <c r="D199" s="115" t="s">
        <v>5</v>
      </c>
      <c r="E199" s="119" t="s">
        <v>499</v>
      </c>
      <c r="F199" s="119"/>
      <c r="G199" s="119">
        <v>800</v>
      </c>
      <c r="H199" s="119">
        <v>955</v>
      </c>
      <c r="I199" s="119">
        <v>293</v>
      </c>
      <c r="J199" s="119">
        <f t="shared" si="15"/>
        <v>507</v>
      </c>
      <c r="K199" s="119">
        <f t="shared" si="16"/>
        <v>662</v>
      </c>
      <c r="L199" s="120">
        <f t="shared" si="17"/>
        <v>36.6</v>
      </c>
      <c r="M199" s="120">
        <f t="shared" si="18"/>
        <v>30.7</v>
      </c>
      <c r="N199" s="115" t="s">
        <v>25</v>
      </c>
      <c r="O199" s="108" t="str">
        <f t="shared" si="19"/>
        <v>사립지방</v>
      </c>
    </row>
    <row r="200" spans="1:15" ht="17.25" customHeight="1">
      <c r="A200" s="115">
        <v>184</v>
      </c>
      <c r="B200" s="115" t="s">
        <v>12</v>
      </c>
      <c r="C200" s="115" t="s">
        <v>4</v>
      </c>
      <c r="D200" s="115" t="s">
        <v>21</v>
      </c>
      <c r="E200" s="119" t="s">
        <v>434</v>
      </c>
      <c r="F200" s="119"/>
      <c r="G200" s="119">
        <v>1080</v>
      </c>
      <c r="H200" s="119">
        <v>1156</v>
      </c>
      <c r="I200" s="119">
        <v>1135</v>
      </c>
      <c r="J200" s="119">
        <f t="shared" si="15"/>
        <v>-55</v>
      </c>
      <c r="K200" s="119">
        <f t="shared" si="16"/>
        <v>21</v>
      </c>
      <c r="L200" s="120">
        <f t="shared" si="17"/>
        <v>105.1</v>
      </c>
      <c r="M200" s="120">
        <f t="shared" si="18"/>
        <v>98.2</v>
      </c>
      <c r="N200" s="115" t="s">
        <v>26</v>
      </c>
      <c r="O200" s="108" t="str">
        <f t="shared" si="19"/>
        <v>사립수도권</v>
      </c>
    </row>
    <row r="201" spans="1:15" ht="17.25" customHeight="1">
      <c r="A201" s="115">
        <v>185</v>
      </c>
      <c r="B201" s="115" t="s">
        <v>12</v>
      </c>
      <c r="C201" s="115" t="s">
        <v>4</v>
      </c>
      <c r="D201" s="115" t="s">
        <v>9</v>
      </c>
      <c r="E201" s="119" t="s">
        <v>435</v>
      </c>
      <c r="F201" s="119"/>
      <c r="G201" s="119">
        <v>1888</v>
      </c>
      <c r="H201" s="119">
        <v>2276</v>
      </c>
      <c r="I201" s="119">
        <v>1983</v>
      </c>
      <c r="J201" s="119">
        <f t="shared" si="15"/>
        <v>-95</v>
      </c>
      <c r="K201" s="119">
        <f t="shared" si="16"/>
        <v>293</v>
      </c>
      <c r="L201" s="120">
        <f t="shared" si="17"/>
        <v>105</v>
      </c>
      <c r="M201" s="120">
        <f t="shared" si="18"/>
        <v>87.1</v>
      </c>
      <c r="N201" s="115" t="s">
        <v>25</v>
      </c>
      <c r="O201" s="108" t="str">
        <f t="shared" si="19"/>
        <v>사립지방</v>
      </c>
    </row>
    <row r="202" spans="1:15" ht="17.25" customHeight="1">
      <c r="A202" s="115">
        <v>186</v>
      </c>
      <c r="B202" s="115" t="s">
        <v>12</v>
      </c>
      <c r="C202" s="115" t="s">
        <v>4</v>
      </c>
      <c r="D202" s="115" t="s">
        <v>9</v>
      </c>
      <c r="E202" s="119" t="s">
        <v>436</v>
      </c>
      <c r="F202" s="119"/>
      <c r="G202" s="119">
        <v>170</v>
      </c>
      <c r="H202" s="119">
        <v>180</v>
      </c>
      <c r="I202" s="119">
        <v>163</v>
      </c>
      <c r="J202" s="119">
        <f t="shared" si="15"/>
        <v>7</v>
      </c>
      <c r="K202" s="119">
        <f t="shared" si="16"/>
        <v>17</v>
      </c>
      <c r="L202" s="120">
        <f t="shared" si="17"/>
        <v>95.9</v>
      </c>
      <c r="M202" s="120">
        <f t="shared" si="18"/>
        <v>90.6</v>
      </c>
      <c r="N202" s="115" t="s">
        <v>25</v>
      </c>
      <c r="O202" s="108" t="str">
        <f t="shared" si="19"/>
        <v>사립지방</v>
      </c>
    </row>
    <row r="203" spans="1:15" ht="17.25" customHeight="1">
      <c r="A203" s="115">
        <v>187</v>
      </c>
      <c r="B203" s="115" t="s">
        <v>12</v>
      </c>
      <c r="C203" s="115" t="s">
        <v>4</v>
      </c>
      <c r="D203" s="115" t="s">
        <v>8</v>
      </c>
      <c r="E203" s="119" t="s">
        <v>437</v>
      </c>
      <c r="F203" s="119"/>
      <c r="G203" s="119">
        <v>3150</v>
      </c>
      <c r="H203" s="119">
        <v>3399</v>
      </c>
      <c r="I203" s="119">
        <v>3399</v>
      </c>
      <c r="J203" s="119">
        <f t="shared" si="15"/>
        <v>-249</v>
      </c>
      <c r="K203" s="119">
        <f t="shared" si="16"/>
        <v>0</v>
      </c>
      <c r="L203" s="120">
        <f t="shared" si="17"/>
        <v>107.9</v>
      </c>
      <c r="M203" s="120">
        <f t="shared" si="18"/>
        <v>100</v>
      </c>
      <c r="N203" s="115" t="s">
        <v>25</v>
      </c>
      <c r="O203" s="108" t="str">
        <f t="shared" si="19"/>
        <v>사립지방</v>
      </c>
    </row>
    <row r="204" spans="1:15" ht="17.25" customHeight="1">
      <c r="A204" s="115">
        <v>188</v>
      </c>
      <c r="B204" s="115" t="s">
        <v>12</v>
      </c>
      <c r="C204" s="115" t="s">
        <v>13</v>
      </c>
      <c r="D204" s="115" t="s">
        <v>10</v>
      </c>
      <c r="E204" s="119" t="s">
        <v>438</v>
      </c>
      <c r="F204" s="119"/>
      <c r="G204" s="119">
        <v>1488</v>
      </c>
      <c r="H204" s="119">
        <v>1954</v>
      </c>
      <c r="I204" s="119">
        <v>1848</v>
      </c>
      <c r="J204" s="119">
        <f t="shared" si="15"/>
        <v>-360</v>
      </c>
      <c r="K204" s="119">
        <f t="shared" si="16"/>
        <v>106</v>
      </c>
      <c r="L204" s="120">
        <f t="shared" si="17"/>
        <v>124.2</v>
      </c>
      <c r="M204" s="120">
        <f t="shared" si="18"/>
        <v>94.6</v>
      </c>
      <c r="N204" s="115" t="s">
        <v>25</v>
      </c>
      <c r="O204" s="108" t="str">
        <f t="shared" si="19"/>
        <v>사립지방</v>
      </c>
    </row>
    <row r="205" spans="1:15" ht="17.25" customHeight="1">
      <c r="A205" s="115">
        <v>189</v>
      </c>
      <c r="B205" s="115" t="s">
        <v>12</v>
      </c>
      <c r="C205" s="115" t="s">
        <v>4</v>
      </c>
      <c r="D205" s="115" t="s">
        <v>17</v>
      </c>
      <c r="E205" s="119" t="s">
        <v>439</v>
      </c>
      <c r="F205" s="119" t="s">
        <v>597</v>
      </c>
      <c r="G205" s="119">
        <v>2470</v>
      </c>
      <c r="H205" s="119">
        <v>2744</v>
      </c>
      <c r="I205" s="119">
        <v>2721</v>
      </c>
      <c r="J205" s="119">
        <f t="shared" si="15"/>
        <v>-251</v>
      </c>
      <c r="K205" s="119">
        <f t="shared" si="16"/>
        <v>23</v>
      </c>
      <c r="L205" s="120">
        <f t="shared" si="17"/>
        <v>110.2</v>
      </c>
      <c r="M205" s="120">
        <f t="shared" si="18"/>
        <v>99.2</v>
      </c>
      <c r="N205" s="115" t="s">
        <v>26</v>
      </c>
      <c r="O205" s="108" t="str">
        <f t="shared" si="19"/>
        <v>사립수도권</v>
      </c>
    </row>
    <row r="206" spans="1:15" ht="17.25" customHeight="1">
      <c r="A206" s="115">
        <v>189</v>
      </c>
      <c r="B206" s="115" t="s">
        <v>12</v>
      </c>
      <c r="C206" s="115" t="s">
        <v>4</v>
      </c>
      <c r="D206" s="115" t="s">
        <v>604</v>
      </c>
      <c r="E206" s="119" t="s">
        <v>640</v>
      </c>
      <c r="F206" s="119" t="s">
        <v>606</v>
      </c>
      <c r="G206" s="119">
        <v>1445</v>
      </c>
      <c r="H206" s="119">
        <v>1581</v>
      </c>
      <c r="I206" s="119">
        <v>1551</v>
      </c>
      <c r="J206" s="119">
        <f t="shared" si="15"/>
        <v>-106</v>
      </c>
      <c r="K206" s="119">
        <f t="shared" si="16"/>
        <v>30</v>
      </c>
      <c r="L206" s="120">
        <f t="shared" si="17"/>
        <v>107.3</v>
      </c>
      <c r="M206" s="120">
        <f t="shared" si="18"/>
        <v>98.1</v>
      </c>
      <c r="N206" s="115" t="s">
        <v>25</v>
      </c>
      <c r="O206" s="108" t="str">
        <f t="shared" si="19"/>
        <v>사립지방</v>
      </c>
    </row>
    <row r="207" spans="1:15" ht="17.25" customHeight="1">
      <c r="A207" s="115">
        <v>190</v>
      </c>
      <c r="B207" s="115" t="s">
        <v>566</v>
      </c>
      <c r="C207" s="115" t="s">
        <v>73</v>
      </c>
      <c r="D207" s="115" t="s">
        <v>8</v>
      </c>
      <c r="E207" s="119" t="s">
        <v>641</v>
      </c>
      <c r="F207" s="119"/>
      <c r="G207" s="119">
        <v>528</v>
      </c>
      <c r="H207" s="119">
        <v>548</v>
      </c>
      <c r="I207" s="119">
        <v>535</v>
      </c>
      <c r="J207" s="119">
        <f t="shared" si="15"/>
        <v>-7</v>
      </c>
      <c r="K207" s="119">
        <f t="shared" si="16"/>
        <v>13</v>
      </c>
      <c r="L207" s="120">
        <f t="shared" si="17"/>
        <v>101.3</v>
      </c>
      <c r="M207" s="120">
        <f t="shared" si="18"/>
        <v>97.6</v>
      </c>
      <c r="N207" s="115" t="s">
        <v>25</v>
      </c>
      <c r="O207" s="108" t="str">
        <f t="shared" si="19"/>
        <v>국공립지방</v>
      </c>
    </row>
    <row r="208" spans="1:15" ht="17.25" customHeight="1">
      <c r="A208" s="115">
        <v>191</v>
      </c>
      <c r="B208" s="115" t="s">
        <v>566</v>
      </c>
      <c r="C208" s="115" t="s">
        <v>73</v>
      </c>
      <c r="D208" s="115" t="s">
        <v>9</v>
      </c>
      <c r="E208" s="119" t="s">
        <v>642</v>
      </c>
      <c r="F208" s="119"/>
      <c r="G208" s="119">
        <v>479</v>
      </c>
      <c r="H208" s="119">
        <v>498</v>
      </c>
      <c r="I208" s="119">
        <v>497</v>
      </c>
      <c r="J208" s="119">
        <f t="shared" si="15"/>
        <v>-18</v>
      </c>
      <c r="K208" s="119">
        <f t="shared" si="16"/>
        <v>1</v>
      </c>
      <c r="L208" s="120">
        <f t="shared" si="17"/>
        <v>103.8</v>
      </c>
      <c r="M208" s="120">
        <f t="shared" si="18"/>
        <v>99.8</v>
      </c>
      <c r="N208" s="115" t="s">
        <v>25</v>
      </c>
      <c r="O208" s="108" t="str">
        <f t="shared" si="19"/>
        <v>국공립지방</v>
      </c>
    </row>
    <row r="209" spans="1:15" ht="17.25" customHeight="1">
      <c r="A209" s="115">
        <v>192</v>
      </c>
      <c r="B209" s="115" t="s">
        <v>566</v>
      </c>
      <c r="C209" s="115" t="s">
        <v>73</v>
      </c>
      <c r="D209" s="115" t="s">
        <v>6</v>
      </c>
      <c r="E209" s="119" t="s">
        <v>643</v>
      </c>
      <c r="F209" s="119"/>
      <c r="G209" s="119">
        <v>564</v>
      </c>
      <c r="H209" s="119">
        <v>585</v>
      </c>
      <c r="I209" s="119">
        <v>580</v>
      </c>
      <c r="J209" s="119">
        <f t="shared" si="15"/>
        <v>-16</v>
      </c>
      <c r="K209" s="119">
        <f t="shared" si="16"/>
        <v>5</v>
      </c>
      <c r="L209" s="120">
        <f t="shared" si="17"/>
        <v>102.8</v>
      </c>
      <c r="M209" s="120">
        <f t="shared" si="18"/>
        <v>99.1</v>
      </c>
      <c r="N209" s="115" t="s">
        <v>25</v>
      </c>
      <c r="O209" s="108" t="str">
        <f t="shared" si="19"/>
        <v>국공립지방</v>
      </c>
    </row>
    <row r="210" spans="1:15" ht="17.25" customHeight="1">
      <c r="A210" s="115">
        <v>193</v>
      </c>
      <c r="B210" s="115" t="s">
        <v>566</v>
      </c>
      <c r="C210" s="115" t="s">
        <v>73</v>
      </c>
      <c r="D210" s="115" t="s">
        <v>16</v>
      </c>
      <c r="E210" s="119" t="s">
        <v>644</v>
      </c>
      <c r="F210" s="119"/>
      <c r="G210" s="119">
        <v>564</v>
      </c>
      <c r="H210" s="119">
        <v>586</v>
      </c>
      <c r="I210" s="119">
        <v>582</v>
      </c>
      <c r="J210" s="119">
        <f t="shared" si="15"/>
        <v>-18</v>
      </c>
      <c r="K210" s="119">
        <f t="shared" si="16"/>
        <v>4</v>
      </c>
      <c r="L210" s="120">
        <f t="shared" si="17"/>
        <v>103.2</v>
      </c>
      <c r="M210" s="120">
        <f t="shared" si="18"/>
        <v>99.3</v>
      </c>
      <c r="N210" s="115" t="s">
        <v>25</v>
      </c>
      <c r="O210" s="108" t="str">
        <f t="shared" si="19"/>
        <v>국공립지방</v>
      </c>
    </row>
    <row r="211" spans="1:15" ht="17.25" customHeight="1">
      <c r="A211" s="115">
        <v>194</v>
      </c>
      <c r="B211" s="115" t="s">
        <v>566</v>
      </c>
      <c r="C211" s="115" t="s">
        <v>73</v>
      </c>
      <c r="D211" s="115" t="s">
        <v>17</v>
      </c>
      <c r="E211" s="119" t="s">
        <v>645</v>
      </c>
      <c r="F211" s="119"/>
      <c r="G211" s="119">
        <v>533</v>
      </c>
      <c r="H211" s="119">
        <v>606</v>
      </c>
      <c r="I211" s="119">
        <v>597</v>
      </c>
      <c r="J211" s="119">
        <f t="shared" si="15"/>
        <v>-64</v>
      </c>
      <c r="K211" s="119">
        <f t="shared" si="16"/>
        <v>9</v>
      </c>
      <c r="L211" s="120">
        <f t="shared" si="17"/>
        <v>112</v>
      </c>
      <c r="M211" s="120">
        <f t="shared" si="18"/>
        <v>98.5</v>
      </c>
      <c r="N211" s="115" t="s">
        <v>26</v>
      </c>
      <c r="O211" s="108" t="str">
        <f t="shared" si="19"/>
        <v>국공립수도권</v>
      </c>
    </row>
    <row r="212" spans="1:15" ht="17.25" customHeight="1">
      <c r="A212" s="115">
        <v>195</v>
      </c>
      <c r="B212" s="115" t="s">
        <v>566</v>
      </c>
      <c r="C212" s="115" t="s">
        <v>73</v>
      </c>
      <c r="D212" s="115" t="s">
        <v>18</v>
      </c>
      <c r="E212" s="119" t="s">
        <v>646</v>
      </c>
      <c r="F212" s="119" t="s">
        <v>647</v>
      </c>
      <c r="G212" s="119">
        <v>460</v>
      </c>
      <c r="H212" s="119">
        <v>472</v>
      </c>
      <c r="I212" s="119">
        <v>472</v>
      </c>
      <c r="J212" s="119">
        <f t="shared" si="15"/>
        <v>-12</v>
      </c>
      <c r="K212" s="119">
        <f t="shared" si="16"/>
        <v>0</v>
      </c>
      <c r="L212" s="120">
        <f t="shared" si="17"/>
        <v>102.6</v>
      </c>
      <c r="M212" s="120">
        <f t="shared" si="18"/>
        <v>100</v>
      </c>
      <c r="N212" s="115" t="s">
        <v>26</v>
      </c>
      <c r="O212" s="108" t="str">
        <f t="shared" si="19"/>
        <v>국공립수도권</v>
      </c>
    </row>
    <row r="213" spans="1:15" ht="17.25" customHeight="1">
      <c r="A213" s="115">
        <v>195</v>
      </c>
      <c r="B213" s="115" t="s">
        <v>566</v>
      </c>
      <c r="C213" s="115" t="s">
        <v>73</v>
      </c>
      <c r="D213" s="115" t="s">
        <v>600</v>
      </c>
      <c r="E213" s="119" t="s">
        <v>646</v>
      </c>
      <c r="F213" s="119" t="s">
        <v>648</v>
      </c>
      <c r="G213" s="119">
        <v>432</v>
      </c>
      <c r="H213" s="119">
        <v>460</v>
      </c>
      <c r="I213" s="119">
        <v>455</v>
      </c>
      <c r="J213" s="119">
        <f t="shared" si="15"/>
        <v>-23</v>
      </c>
      <c r="K213" s="119">
        <f t="shared" si="16"/>
        <v>5</v>
      </c>
      <c r="L213" s="120">
        <f t="shared" si="17"/>
        <v>105.3</v>
      </c>
      <c r="M213" s="120">
        <f t="shared" si="18"/>
        <v>98.9</v>
      </c>
      <c r="N213" s="115" t="s">
        <v>26</v>
      </c>
      <c r="O213" s="108" t="str">
        <f t="shared" si="19"/>
        <v>국공립수도권</v>
      </c>
    </row>
    <row r="214" spans="1:15" ht="17.25" customHeight="1">
      <c r="A214" s="115">
        <v>196</v>
      </c>
      <c r="B214" s="115" t="s">
        <v>566</v>
      </c>
      <c r="C214" s="115" t="s">
        <v>73</v>
      </c>
      <c r="D214" s="115" t="s">
        <v>10</v>
      </c>
      <c r="E214" s="119" t="s">
        <v>649</v>
      </c>
      <c r="F214" s="119"/>
      <c r="G214" s="119">
        <v>407</v>
      </c>
      <c r="H214" s="119">
        <v>426</v>
      </c>
      <c r="I214" s="119">
        <v>425</v>
      </c>
      <c r="J214" s="119">
        <f t="shared" si="15"/>
        <v>-18</v>
      </c>
      <c r="K214" s="119">
        <f t="shared" si="16"/>
        <v>1</v>
      </c>
      <c r="L214" s="120">
        <f t="shared" si="17"/>
        <v>104.4</v>
      </c>
      <c r="M214" s="120">
        <f t="shared" si="18"/>
        <v>99.8</v>
      </c>
      <c r="N214" s="115" t="s">
        <v>25</v>
      </c>
      <c r="O214" s="108" t="str">
        <f t="shared" si="19"/>
        <v>국공립지방</v>
      </c>
    </row>
    <row r="215" spans="1:15" ht="17.25" customHeight="1">
      <c r="A215" s="115">
        <v>197</v>
      </c>
      <c r="B215" s="115" t="s">
        <v>566</v>
      </c>
      <c r="C215" s="115" t="s">
        <v>73</v>
      </c>
      <c r="D215" s="115" t="s">
        <v>19</v>
      </c>
      <c r="E215" s="119" t="s">
        <v>650</v>
      </c>
      <c r="F215" s="119"/>
      <c r="G215" s="119">
        <v>147</v>
      </c>
      <c r="H215" s="119">
        <v>155</v>
      </c>
      <c r="I215" s="119">
        <v>152</v>
      </c>
      <c r="J215" s="119">
        <f t="shared" si="15"/>
        <v>-5</v>
      </c>
      <c r="K215" s="119">
        <f t="shared" si="16"/>
        <v>3</v>
      </c>
      <c r="L215" s="120">
        <f t="shared" si="17"/>
        <v>103.4</v>
      </c>
      <c r="M215" s="120">
        <f t="shared" si="18"/>
        <v>98.1</v>
      </c>
      <c r="N215" s="115" t="s">
        <v>25</v>
      </c>
      <c r="O215" s="108" t="str">
        <f t="shared" si="19"/>
        <v>국공립지방</v>
      </c>
    </row>
    <row r="216" spans="1:15" ht="17.25" customHeight="1">
      <c r="A216" s="115">
        <v>198</v>
      </c>
      <c r="B216" s="115" t="s">
        <v>566</v>
      </c>
      <c r="C216" s="115" t="s">
        <v>73</v>
      </c>
      <c r="D216" s="115" t="s">
        <v>7</v>
      </c>
      <c r="E216" s="119" t="s">
        <v>651</v>
      </c>
      <c r="F216" s="119"/>
      <c r="G216" s="119">
        <v>500</v>
      </c>
      <c r="H216" s="119">
        <v>519</v>
      </c>
      <c r="I216" s="119">
        <v>519</v>
      </c>
      <c r="J216" s="119">
        <f t="shared" si="15"/>
        <v>-19</v>
      </c>
      <c r="K216" s="119">
        <f t="shared" si="16"/>
        <v>0</v>
      </c>
      <c r="L216" s="120">
        <f t="shared" si="17"/>
        <v>103.8</v>
      </c>
      <c r="M216" s="120">
        <f t="shared" si="18"/>
        <v>100</v>
      </c>
      <c r="N216" s="115" t="s">
        <v>25</v>
      </c>
      <c r="O216" s="108" t="str">
        <f t="shared" si="19"/>
        <v>국공립지방</v>
      </c>
    </row>
    <row r="217" spans="1:15" ht="17.25" customHeight="1">
      <c r="A217" s="115">
        <v>199</v>
      </c>
      <c r="B217" s="115" t="s">
        <v>566</v>
      </c>
      <c r="C217" s="115" t="s">
        <v>73</v>
      </c>
      <c r="D217" s="121" t="s">
        <v>20</v>
      </c>
      <c r="E217" s="119" t="s">
        <v>652</v>
      </c>
      <c r="F217" s="119"/>
      <c r="G217" s="119">
        <v>426</v>
      </c>
      <c r="H217" s="119">
        <v>450</v>
      </c>
      <c r="I217" s="119">
        <v>447</v>
      </c>
      <c r="J217" s="119">
        <f t="shared" si="15"/>
        <v>-21</v>
      </c>
      <c r="K217" s="119">
        <f t="shared" si="16"/>
        <v>3</v>
      </c>
      <c r="L217" s="120">
        <f t="shared" si="17"/>
        <v>104.9</v>
      </c>
      <c r="M217" s="120">
        <f t="shared" si="18"/>
        <v>99.3</v>
      </c>
      <c r="N217" s="115" t="s">
        <v>25</v>
      </c>
      <c r="O217" s="108" t="str">
        <f t="shared" si="19"/>
        <v>국공립지방</v>
      </c>
    </row>
    <row r="218" spans="1:15" ht="17.25" customHeight="1">
      <c r="A218" s="115">
        <v>200</v>
      </c>
      <c r="B218" s="115" t="s">
        <v>566</v>
      </c>
      <c r="C218" s="115" t="s">
        <v>73</v>
      </c>
      <c r="D218" s="115" t="s">
        <v>5</v>
      </c>
      <c r="E218" s="119" t="s">
        <v>653</v>
      </c>
      <c r="F218" s="119"/>
      <c r="G218" s="119">
        <v>494</v>
      </c>
      <c r="H218" s="119">
        <v>516</v>
      </c>
      <c r="I218" s="119">
        <v>514</v>
      </c>
      <c r="J218" s="119">
        <f t="shared" si="15"/>
        <v>-20</v>
      </c>
      <c r="K218" s="119">
        <f t="shared" si="16"/>
        <v>2</v>
      </c>
      <c r="L218" s="120">
        <f t="shared" si="17"/>
        <v>104</v>
      </c>
      <c r="M218" s="120">
        <f t="shared" si="18"/>
        <v>99.6</v>
      </c>
      <c r="N218" s="115" t="s">
        <v>25</v>
      </c>
      <c r="O218" s="108" t="str">
        <f t="shared" si="19"/>
        <v>국공립지방</v>
      </c>
    </row>
    <row r="219" spans="1:15" ht="17.25" customHeight="1">
      <c r="A219" s="122" t="s">
        <v>500</v>
      </c>
      <c r="B219" s="122" t="s">
        <v>500</v>
      </c>
      <c r="C219" s="122" t="s">
        <v>500</v>
      </c>
      <c r="D219" s="122" t="s">
        <v>500</v>
      </c>
      <c r="E219" s="123" t="s">
        <v>500</v>
      </c>
      <c r="F219" s="123"/>
      <c r="G219" s="123">
        <v>346470</v>
      </c>
      <c r="H219" s="119">
        <v>384738</v>
      </c>
      <c r="I219" s="119">
        <v>368378</v>
      </c>
      <c r="J219" s="123">
        <f t="shared" si="15"/>
        <v>-21908</v>
      </c>
      <c r="K219" s="123">
        <f t="shared" si="16"/>
        <v>16360</v>
      </c>
      <c r="L219" s="120">
        <f t="shared" si="17"/>
        <v>106.3</v>
      </c>
      <c r="M219" s="120">
        <f t="shared" si="18"/>
        <v>95.7</v>
      </c>
      <c r="N219" s="115" t="s">
        <v>654</v>
      </c>
      <c r="O219" s="108"/>
    </row>
  </sheetData>
  <autoFilter ref="B2:I219"/>
  <mergeCells count="2">
    <mergeCell ref="J1:K1"/>
    <mergeCell ref="L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83"/>
  <sheetViews>
    <sheetView workbookViewId="0" topLeftCell="A1">
      <pane ySplit="4" topLeftCell="BM32" activePane="bottomLeft" state="frozen"/>
      <selection pane="topLeft" activeCell="A1" sqref="A1"/>
      <selection pane="bottomLeft" activeCell="H15" sqref="H15"/>
    </sheetView>
  </sheetViews>
  <sheetFormatPr defaultColWidth="8.88671875" defaultRowHeight="16.5" customHeight="1"/>
  <cols>
    <col min="1" max="1" width="19.99609375" style="202" customWidth="1"/>
    <col min="2" max="3" width="15.10546875" style="209" customWidth="1"/>
    <col min="4" max="4" width="15.10546875" style="210" customWidth="1"/>
    <col min="5" max="16384" width="7.10546875" style="202" customWidth="1"/>
  </cols>
  <sheetData>
    <row r="1" spans="1:4" ht="45" customHeight="1">
      <c r="A1" s="200" t="s">
        <v>1179</v>
      </c>
      <c r="B1" s="201"/>
      <c r="C1" s="201"/>
      <c r="D1" s="201"/>
    </row>
    <row r="2" spans="1:4" ht="21" customHeight="1">
      <c r="A2" s="203" t="s">
        <v>1180</v>
      </c>
      <c r="B2" s="203"/>
      <c r="C2" s="203"/>
      <c r="D2" s="203"/>
    </row>
    <row r="3" spans="1:4" ht="18.75" customHeight="1">
      <c r="A3" s="204" t="s">
        <v>1181</v>
      </c>
      <c r="B3" s="204"/>
      <c r="C3" s="204"/>
      <c r="D3" s="204"/>
    </row>
    <row r="4" spans="1:4" ht="16.5" customHeight="1">
      <c r="A4" s="205" t="s">
        <v>505</v>
      </c>
      <c r="B4" s="206" t="s">
        <v>1182</v>
      </c>
      <c r="C4" s="206" t="s">
        <v>1183</v>
      </c>
      <c r="D4" s="207" t="s">
        <v>1184</v>
      </c>
    </row>
    <row r="5" spans="1:4" ht="16.5" customHeight="1">
      <c r="A5" s="208" t="s">
        <v>965</v>
      </c>
      <c r="B5" s="209">
        <v>709</v>
      </c>
      <c r="C5" s="209">
        <v>605</v>
      </c>
      <c r="D5" s="210">
        <f aca="true" t="shared" si="0" ref="D5:D68">C5/B5*100</f>
        <v>85.33145275035261</v>
      </c>
    </row>
    <row r="6" spans="1:4" ht="16.5" customHeight="1">
      <c r="A6" s="208" t="s">
        <v>966</v>
      </c>
      <c r="B6" s="209">
        <v>835</v>
      </c>
      <c r="C6" s="209">
        <v>816</v>
      </c>
      <c r="D6" s="210">
        <f t="shared" si="0"/>
        <v>97.72455089820359</v>
      </c>
    </row>
    <row r="7" spans="1:4" ht="16.5" customHeight="1">
      <c r="A7" s="208" t="s">
        <v>967</v>
      </c>
      <c r="B7" s="209">
        <v>1785</v>
      </c>
      <c r="C7" s="209">
        <v>1758</v>
      </c>
      <c r="D7" s="210">
        <f t="shared" si="0"/>
        <v>98.4873949579832</v>
      </c>
    </row>
    <row r="8" spans="1:4" ht="16.5" customHeight="1">
      <c r="A8" s="208" t="s">
        <v>968</v>
      </c>
      <c r="B8" s="209">
        <v>200</v>
      </c>
      <c r="C8" s="209">
        <v>199</v>
      </c>
      <c r="D8" s="210">
        <f t="shared" si="0"/>
        <v>99.5</v>
      </c>
    </row>
    <row r="9" spans="1:4" ht="16.5" customHeight="1">
      <c r="A9" s="208" t="s">
        <v>969</v>
      </c>
      <c r="B9" s="209">
        <v>1682</v>
      </c>
      <c r="C9" s="209">
        <v>1653</v>
      </c>
      <c r="D9" s="210">
        <f t="shared" si="0"/>
        <v>98.27586206896551</v>
      </c>
    </row>
    <row r="10" spans="1:4" ht="16.5" customHeight="1">
      <c r="A10" s="208" t="s">
        <v>970</v>
      </c>
      <c r="B10" s="209">
        <v>2074</v>
      </c>
      <c r="C10" s="209">
        <v>2027</v>
      </c>
      <c r="D10" s="210">
        <f t="shared" si="0"/>
        <v>97.73384763741562</v>
      </c>
    </row>
    <row r="11" spans="1:4" ht="16.5" customHeight="1">
      <c r="A11" s="208" t="s">
        <v>971</v>
      </c>
      <c r="B11" s="209">
        <v>1584</v>
      </c>
      <c r="C11" s="209">
        <v>1525</v>
      </c>
      <c r="D11" s="210">
        <f t="shared" si="0"/>
        <v>96.27525252525253</v>
      </c>
    </row>
    <row r="12" spans="1:4" ht="16.5" customHeight="1">
      <c r="A12" s="208" t="s">
        <v>972</v>
      </c>
      <c r="B12" s="209">
        <v>3375</v>
      </c>
      <c r="C12" s="209">
        <v>3272</v>
      </c>
      <c r="D12" s="210">
        <f t="shared" si="0"/>
        <v>96.94814814814815</v>
      </c>
    </row>
    <row r="13" spans="1:4" ht="16.5" customHeight="1">
      <c r="A13" s="208" t="s">
        <v>973</v>
      </c>
      <c r="B13" s="209">
        <v>3075</v>
      </c>
      <c r="C13" s="209">
        <v>2977</v>
      </c>
      <c r="D13" s="210">
        <f t="shared" si="0"/>
        <v>96.8130081300813</v>
      </c>
    </row>
    <row r="14" spans="1:4" ht="16.5" customHeight="1">
      <c r="A14" s="208" t="s">
        <v>974</v>
      </c>
      <c r="B14" s="209">
        <v>1767</v>
      </c>
      <c r="C14" s="209">
        <v>1755</v>
      </c>
      <c r="D14" s="210">
        <f t="shared" si="0"/>
        <v>99.32088285229203</v>
      </c>
    </row>
    <row r="15" spans="1:4" ht="16.5" customHeight="1">
      <c r="A15" s="208" t="s">
        <v>975</v>
      </c>
      <c r="B15" s="209">
        <v>390</v>
      </c>
      <c r="C15" s="209">
        <v>110</v>
      </c>
      <c r="D15" s="210">
        <f t="shared" si="0"/>
        <v>28.205128205128204</v>
      </c>
    </row>
    <row r="16" spans="1:4" ht="16.5" customHeight="1">
      <c r="A16" s="208" t="s">
        <v>976</v>
      </c>
      <c r="B16" s="209">
        <v>1931</v>
      </c>
      <c r="C16" s="209">
        <v>1944</v>
      </c>
      <c r="D16" s="210">
        <f t="shared" si="0"/>
        <v>100.67322630761264</v>
      </c>
    </row>
    <row r="17" spans="1:4" ht="16.5" customHeight="1">
      <c r="A17" s="208" t="s">
        <v>977</v>
      </c>
      <c r="B17" s="209">
        <v>3142</v>
      </c>
      <c r="C17" s="209">
        <v>3105</v>
      </c>
      <c r="D17" s="210">
        <f t="shared" si="0"/>
        <v>98.82240611075747</v>
      </c>
    </row>
    <row r="18" spans="1:4" ht="16.5" customHeight="1">
      <c r="A18" s="208" t="s">
        <v>978</v>
      </c>
      <c r="B18" s="209">
        <v>3353</v>
      </c>
      <c r="C18" s="209">
        <v>3331</v>
      </c>
      <c r="D18" s="210">
        <f t="shared" si="0"/>
        <v>99.34387116015509</v>
      </c>
    </row>
    <row r="19" spans="1:4" ht="16.5" customHeight="1">
      <c r="A19" s="208" t="s">
        <v>979</v>
      </c>
      <c r="B19" s="209">
        <v>915</v>
      </c>
      <c r="C19" s="209">
        <v>913</v>
      </c>
      <c r="D19" s="210">
        <f t="shared" si="0"/>
        <v>99.78142076502732</v>
      </c>
    </row>
    <row r="20" spans="1:4" ht="16.5" customHeight="1">
      <c r="A20" s="208" t="s">
        <v>980</v>
      </c>
      <c r="B20" s="209">
        <v>4006</v>
      </c>
      <c r="C20" s="209">
        <v>3981</v>
      </c>
      <c r="D20" s="210">
        <f t="shared" si="0"/>
        <v>99.37593609585622</v>
      </c>
    </row>
    <row r="21" spans="1:4" ht="16.5" customHeight="1">
      <c r="A21" s="208" t="s">
        <v>981</v>
      </c>
      <c r="B21" s="209">
        <v>1161</v>
      </c>
      <c r="C21" s="209">
        <v>1129</v>
      </c>
      <c r="D21" s="210">
        <f t="shared" si="0"/>
        <v>97.24375538329026</v>
      </c>
    </row>
    <row r="22" spans="1:4" ht="16.5" customHeight="1">
      <c r="A22" s="208" t="s">
        <v>982</v>
      </c>
      <c r="B22" s="209">
        <v>150</v>
      </c>
      <c r="C22" s="209">
        <v>108</v>
      </c>
      <c r="D22" s="210">
        <f t="shared" si="0"/>
        <v>72</v>
      </c>
    </row>
    <row r="23" spans="1:4" ht="16.5" customHeight="1">
      <c r="A23" s="208" t="s">
        <v>983</v>
      </c>
      <c r="B23" s="209">
        <v>3309</v>
      </c>
      <c r="C23" s="209">
        <v>3307</v>
      </c>
      <c r="D23" s="210">
        <f t="shared" si="0"/>
        <v>99.93955877908733</v>
      </c>
    </row>
    <row r="24" spans="1:4" ht="16.5" customHeight="1">
      <c r="A24" s="208" t="s">
        <v>984</v>
      </c>
      <c r="B24" s="209">
        <v>3132</v>
      </c>
      <c r="C24" s="209">
        <v>3133</v>
      </c>
      <c r="D24" s="210">
        <f t="shared" si="0"/>
        <v>100.03192848020434</v>
      </c>
    </row>
    <row r="25" spans="1:4" ht="16.5" customHeight="1">
      <c r="A25" s="208" t="s">
        <v>985</v>
      </c>
      <c r="B25" s="209">
        <v>1460</v>
      </c>
      <c r="C25" s="209">
        <v>1411</v>
      </c>
      <c r="D25" s="210">
        <f t="shared" si="0"/>
        <v>96.64383561643835</v>
      </c>
    </row>
    <row r="26" spans="1:4" ht="16.5" customHeight="1">
      <c r="A26" s="208" t="s">
        <v>986</v>
      </c>
      <c r="B26" s="209">
        <v>3215</v>
      </c>
      <c r="C26" s="209">
        <v>3052</v>
      </c>
      <c r="D26" s="210">
        <f t="shared" si="0"/>
        <v>94.93001555209953</v>
      </c>
    </row>
    <row r="27" spans="1:4" ht="16.5" customHeight="1">
      <c r="A27" s="208" t="s">
        <v>987</v>
      </c>
      <c r="B27" s="209">
        <v>843</v>
      </c>
      <c r="C27" s="209">
        <v>839</v>
      </c>
      <c r="D27" s="210">
        <f t="shared" si="0"/>
        <v>99.52550415183867</v>
      </c>
    </row>
    <row r="28" spans="1:4" ht="16.5" customHeight="1">
      <c r="A28" s="208" t="s">
        <v>988</v>
      </c>
      <c r="B28" s="209">
        <v>1370</v>
      </c>
      <c r="C28" s="209">
        <v>1357</v>
      </c>
      <c r="D28" s="210">
        <f t="shared" si="0"/>
        <v>99.05109489051095</v>
      </c>
    </row>
    <row r="29" spans="1:4" ht="16.5" customHeight="1">
      <c r="A29" s="208" t="s">
        <v>989</v>
      </c>
      <c r="B29" s="209">
        <v>1443</v>
      </c>
      <c r="C29" s="209">
        <v>1055</v>
      </c>
      <c r="D29" s="210">
        <f t="shared" si="0"/>
        <v>73.11157311157311</v>
      </c>
    </row>
    <row r="30" spans="1:4" ht="16.5" customHeight="1">
      <c r="A30" s="208" t="s">
        <v>990</v>
      </c>
      <c r="B30" s="209">
        <v>2491</v>
      </c>
      <c r="C30" s="209">
        <v>2462</v>
      </c>
      <c r="D30" s="210">
        <f t="shared" si="0"/>
        <v>98.83580891208351</v>
      </c>
    </row>
    <row r="31" spans="1:4" ht="16.5" customHeight="1">
      <c r="A31" s="208" t="s">
        <v>991</v>
      </c>
      <c r="B31" s="209">
        <v>2406</v>
      </c>
      <c r="C31" s="209">
        <v>2398</v>
      </c>
      <c r="D31" s="210">
        <f t="shared" si="0"/>
        <v>99.66749792186201</v>
      </c>
    </row>
    <row r="32" spans="1:4" ht="16.5" customHeight="1">
      <c r="A32" s="208" t="s">
        <v>992</v>
      </c>
      <c r="B32" s="209">
        <v>5054</v>
      </c>
      <c r="C32" s="209">
        <v>4958</v>
      </c>
      <c r="D32" s="210">
        <f t="shared" si="0"/>
        <v>98.10051444400474</v>
      </c>
    </row>
    <row r="33" spans="1:4" ht="16.5" customHeight="1">
      <c r="A33" s="208" t="s">
        <v>993</v>
      </c>
      <c r="B33" s="209">
        <v>3875</v>
      </c>
      <c r="C33" s="209">
        <v>3867</v>
      </c>
      <c r="D33" s="210">
        <f t="shared" si="0"/>
        <v>99.79354838709678</v>
      </c>
    </row>
    <row r="34" spans="1:4" ht="16.5" customHeight="1">
      <c r="A34" s="208" t="s">
        <v>994</v>
      </c>
      <c r="B34" s="209">
        <v>1528</v>
      </c>
      <c r="C34" s="209">
        <v>1470</v>
      </c>
      <c r="D34" s="210">
        <f t="shared" si="0"/>
        <v>96.20418848167539</v>
      </c>
    </row>
    <row r="35" spans="1:4" ht="16.5" customHeight="1">
      <c r="A35" s="208" t="s">
        <v>995</v>
      </c>
      <c r="B35" s="209">
        <v>982</v>
      </c>
      <c r="C35" s="209">
        <v>956</v>
      </c>
      <c r="D35" s="210">
        <f t="shared" si="0"/>
        <v>97.35234215885947</v>
      </c>
    </row>
    <row r="36" spans="1:4" ht="16.5" customHeight="1">
      <c r="A36" s="208" t="s">
        <v>996</v>
      </c>
      <c r="B36" s="209">
        <v>512</v>
      </c>
      <c r="C36" s="209">
        <v>507</v>
      </c>
      <c r="D36" s="210">
        <f t="shared" si="0"/>
        <v>99.0234375</v>
      </c>
    </row>
    <row r="37" spans="1:4" ht="16.5" customHeight="1">
      <c r="A37" s="208" t="s">
        <v>997</v>
      </c>
      <c r="B37" s="209">
        <v>3130</v>
      </c>
      <c r="C37" s="209">
        <v>3050</v>
      </c>
      <c r="D37" s="210">
        <f t="shared" si="0"/>
        <v>97.44408945686901</v>
      </c>
    </row>
    <row r="38" spans="1:4" ht="16.5" customHeight="1">
      <c r="A38" s="208" t="s">
        <v>998</v>
      </c>
      <c r="B38" s="209">
        <v>2420</v>
      </c>
      <c r="C38" s="209">
        <v>2420</v>
      </c>
      <c r="D38" s="210">
        <f t="shared" si="0"/>
        <v>100</v>
      </c>
    </row>
    <row r="39" spans="1:4" ht="16.5" customHeight="1">
      <c r="A39" s="208" t="s">
        <v>999</v>
      </c>
      <c r="B39" s="209">
        <v>160</v>
      </c>
      <c r="C39" s="209">
        <v>104</v>
      </c>
      <c r="D39" s="210">
        <f t="shared" si="0"/>
        <v>65</v>
      </c>
    </row>
    <row r="40" spans="1:4" ht="16.5" customHeight="1">
      <c r="A40" s="208" t="s">
        <v>1000</v>
      </c>
      <c r="B40" s="209">
        <v>1765</v>
      </c>
      <c r="C40" s="209">
        <v>1744</v>
      </c>
      <c r="D40" s="210">
        <f t="shared" si="0"/>
        <v>98.81019830028328</v>
      </c>
    </row>
    <row r="41" spans="1:4" ht="16.5" customHeight="1">
      <c r="A41" s="208" t="s">
        <v>1001</v>
      </c>
      <c r="B41" s="209">
        <v>45</v>
      </c>
      <c r="C41" s="209">
        <v>30</v>
      </c>
      <c r="D41" s="210">
        <f t="shared" si="0"/>
        <v>66.66666666666666</v>
      </c>
    </row>
    <row r="42" spans="1:4" ht="16.5" customHeight="1">
      <c r="A42" s="208" t="s">
        <v>1002</v>
      </c>
      <c r="B42" s="209">
        <v>453</v>
      </c>
      <c r="C42" s="209">
        <v>453</v>
      </c>
      <c r="D42" s="210">
        <f t="shared" si="0"/>
        <v>100</v>
      </c>
    </row>
    <row r="43" spans="1:4" ht="16.5" customHeight="1">
      <c r="A43" s="208" t="s">
        <v>1003</v>
      </c>
      <c r="B43" s="209">
        <v>1527</v>
      </c>
      <c r="C43" s="209">
        <v>1494</v>
      </c>
      <c r="D43" s="210">
        <f t="shared" si="0"/>
        <v>97.83889980353635</v>
      </c>
    </row>
    <row r="44" spans="1:4" ht="16.5" customHeight="1">
      <c r="A44" s="208" t="s">
        <v>1004</v>
      </c>
      <c r="B44" s="209">
        <v>1026</v>
      </c>
      <c r="C44" s="209">
        <v>1018</v>
      </c>
      <c r="D44" s="210">
        <f t="shared" si="0"/>
        <v>99.22027290448344</v>
      </c>
    </row>
    <row r="45" spans="1:4" ht="16.5" customHeight="1">
      <c r="A45" s="208" t="s">
        <v>1005</v>
      </c>
      <c r="B45" s="209">
        <v>3005</v>
      </c>
      <c r="C45" s="209">
        <v>2940</v>
      </c>
      <c r="D45" s="210">
        <f t="shared" si="0"/>
        <v>97.8369384359401</v>
      </c>
    </row>
    <row r="46" spans="1:4" ht="16.5" customHeight="1">
      <c r="A46" s="208" t="s">
        <v>1006</v>
      </c>
      <c r="B46" s="209">
        <v>1966</v>
      </c>
      <c r="C46" s="209">
        <v>1934</v>
      </c>
      <c r="D46" s="210">
        <f t="shared" si="0"/>
        <v>98.37232960325534</v>
      </c>
    </row>
    <row r="47" spans="1:4" ht="16.5" customHeight="1">
      <c r="A47" s="208" t="s">
        <v>1007</v>
      </c>
      <c r="B47" s="209">
        <v>333</v>
      </c>
      <c r="C47" s="209">
        <v>332</v>
      </c>
      <c r="D47" s="210">
        <f t="shared" si="0"/>
        <v>99.69969969969969</v>
      </c>
    </row>
    <row r="48" spans="1:4" ht="16.5" customHeight="1">
      <c r="A48" s="208" t="s">
        <v>1008</v>
      </c>
      <c r="B48" s="209">
        <v>1100</v>
      </c>
      <c r="C48" s="209">
        <v>1100</v>
      </c>
      <c r="D48" s="210">
        <f t="shared" si="0"/>
        <v>100</v>
      </c>
    </row>
    <row r="49" spans="1:4" ht="16.5" customHeight="1">
      <c r="A49" s="208" t="s">
        <v>1009</v>
      </c>
      <c r="B49" s="209">
        <v>99</v>
      </c>
      <c r="C49" s="209">
        <v>87</v>
      </c>
      <c r="D49" s="210">
        <f t="shared" si="0"/>
        <v>87.87878787878788</v>
      </c>
    </row>
    <row r="50" spans="1:4" ht="16.5" customHeight="1">
      <c r="A50" s="208" t="s">
        <v>1010</v>
      </c>
      <c r="B50" s="209">
        <v>1369</v>
      </c>
      <c r="C50" s="209">
        <v>1366</v>
      </c>
      <c r="D50" s="210">
        <f t="shared" si="0"/>
        <v>99.7808619430241</v>
      </c>
    </row>
    <row r="51" spans="1:4" ht="16.5" customHeight="1">
      <c r="A51" s="208" t="s">
        <v>1011</v>
      </c>
      <c r="B51" s="209">
        <v>120</v>
      </c>
      <c r="C51" s="209">
        <v>120</v>
      </c>
      <c r="D51" s="210">
        <f t="shared" si="0"/>
        <v>100</v>
      </c>
    </row>
    <row r="52" spans="1:4" ht="16.5" customHeight="1">
      <c r="A52" s="208" t="s">
        <v>1012</v>
      </c>
      <c r="B52" s="209">
        <v>1348</v>
      </c>
      <c r="C52" s="209">
        <v>1350</v>
      </c>
      <c r="D52" s="210">
        <f t="shared" si="0"/>
        <v>100.14836795252226</v>
      </c>
    </row>
    <row r="53" spans="1:4" ht="16.5" customHeight="1">
      <c r="A53" s="208" t="s">
        <v>1013</v>
      </c>
      <c r="B53" s="209">
        <v>619</v>
      </c>
      <c r="C53" s="209">
        <v>613</v>
      </c>
      <c r="D53" s="210">
        <f t="shared" si="0"/>
        <v>99.03069466882067</v>
      </c>
    </row>
    <row r="54" spans="1:4" ht="16.5" customHeight="1">
      <c r="A54" s="208" t="s">
        <v>1014</v>
      </c>
      <c r="B54" s="209">
        <v>2620</v>
      </c>
      <c r="C54" s="209">
        <v>2620</v>
      </c>
      <c r="D54" s="210">
        <f t="shared" si="0"/>
        <v>100</v>
      </c>
    </row>
    <row r="55" spans="1:4" ht="16.5" customHeight="1">
      <c r="A55" s="208" t="s">
        <v>1015</v>
      </c>
      <c r="B55" s="209">
        <v>2397</v>
      </c>
      <c r="C55" s="209">
        <v>2373</v>
      </c>
      <c r="D55" s="210">
        <f t="shared" si="0"/>
        <v>98.99874843554443</v>
      </c>
    </row>
    <row r="56" spans="1:4" ht="16.5" customHeight="1">
      <c r="A56" s="208" t="s">
        <v>1016</v>
      </c>
      <c r="B56" s="209">
        <v>2684</v>
      </c>
      <c r="C56" s="209">
        <v>2669</v>
      </c>
      <c r="D56" s="210">
        <f t="shared" si="0"/>
        <v>99.44113263785394</v>
      </c>
    </row>
    <row r="57" spans="1:4" ht="16.5" customHeight="1">
      <c r="A57" s="208" t="s">
        <v>1017</v>
      </c>
      <c r="B57" s="209">
        <v>3149</v>
      </c>
      <c r="C57" s="209">
        <v>2877</v>
      </c>
      <c r="D57" s="210">
        <f t="shared" si="0"/>
        <v>91.36233724992061</v>
      </c>
    </row>
    <row r="58" spans="1:4" ht="16.5" customHeight="1">
      <c r="A58" s="208" t="s">
        <v>1018</v>
      </c>
      <c r="B58" s="209">
        <v>538</v>
      </c>
      <c r="C58" s="209">
        <v>535</v>
      </c>
      <c r="D58" s="210">
        <f t="shared" si="0"/>
        <v>99.44237918215613</v>
      </c>
    </row>
    <row r="59" spans="1:4" ht="16.5" customHeight="1">
      <c r="A59" s="208" t="s">
        <v>1019</v>
      </c>
      <c r="B59" s="209">
        <v>4573</v>
      </c>
      <c r="C59" s="209">
        <v>4547</v>
      </c>
      <c r="D59" s="210">
        <f t="shared" si="0"/>
        <v>99.43144544062979</v>
      </c>
    </row>
    <row r="60" spans="1:4" ht="16.5" customHeight="1">
      <c r="A60" s="208" t="s">
        <v>1020</v>
      </c>
      <c r="B60" s="209">
        <v>509</v>
      </c>
      <c r="C60" s="209">
        <v>322</v>
      </c>
      <c r="D60" s="210">
        <f t="shared" si="0"/>
        <v>63.261296660117885</v>
      </c>
    </row>
    <row r="61" spans="1:4" ht="16.5" customHeight="1">
      <c r="A61" s="208" t="s">
        <v>1021</v>
      </c>
      <c r="B61" s="209">
        <v>130</v>
      </c>
      <c r="C61" s="209">
        <v>128</v>
      </c>
      <c r="D61" s="210">
        <f t="shared" si="0"/>
        <v>98.46153846153847</v>
      </c>
    </row>
    <row r="62" spans="1:4" ht="16.5" customHeight="1">
      <c r="A62" s="208" t="s">
        <v>1022</v>
      </c>
      <c r="B62" s="209">
        <v>1703</v>
      </c>
      <c r="C62" s="209">
        <v>1695</v>
      </c>
      <c r="D62" s="210">
        <f t="shared" si="0"/>
        <v>99.5302407516148</v>
      </c>
    </row>
    <row r="63" spans="1:4" ht="16.5" customHeight="1">
      <c r="A63" s="208" t="s">
        <v>1023</v>
      </c>
      <c r="B63" s="209">
        <v>1361</v>
      </c>
      <c r="C63" s="209">
        <v>1228</v>
      </c>
      <c r="D63" s="210">
        <f t="shared" si="0"/>
        <v>90.2277736958119</v>
      </c>
    </row>
    <row r="64" spans="1:4" ht="16.5" customHeight="1">
      <c r="A64" s="208" t="s">
        <v>1024</v>
      </c>
      <c r="B64" s="209">
        <v>165</v>
      </c>
      <c r="C64" s="209">
        <v>125</v>
      </c>
      <c r="D64" s="210">
        <f t="shared" si="0"/>
        <v>75.75757575757575</v>
      </c>
    </row>
    <row r="65" spans="1:4" ht="16.5" customHeight="1">
      <c r="A65" s="208" t="s">
        <v>1025</v>
      </c>
      <c r="B65" s="209">
        <v>40</v>
      </c>
      <c r="C65" s="209">
        <v>30</v>
      </c>
      <c r="D65" s="210">
        <f t="shared" si="0"/>
        <v>75</v>
      </c>
    </row>
    <row r="66" spans="1:4" ht="16.5" customHeight="1">
      <c r="A66" s="208" t="s">
        <v>1026</v>
      </c>
      <c r="B66" s="209">
        <v>2390</v>
      </c>
      <c r="C66" s="209">
        <v>2390</v>
      </c>
      <c r="D66" s="210">
        <f t="shared" si="0"/>
        <v>100</v>
      </c>
    </row>
    <row r="67" spans="1:4" ht="16.5" customHeight="1">
      <c r="A67" s="208" t="s">
        <v>1027</v>
      </c>
      <c r="B67" s="209">
        <v>1990</v>
      </c>
      <c r="C67" s="209">
        <v>1926</v>
      </c>
      <c r="D67" s="210">
        <f t="shared" si="0"/>
        <v>96.78391959798995</v>
      </c>
    </row>
    <row r="68" spans="1:4" ht="16.5" customHeight="1">
      <c r="A68" s="208" t="s">
        <v>1028</v>
      </c>
      <c r="B68" s="209">
        <v>1305</v>
      </c>
      <c r="C68" s="209">
        <v>1270</v>
      </c>
      <c r="D68" s="210">
        <f t="shared" si="0"/>
        <v>97.31800766283524</v>
      </c>
    </row>
    <row r="69" spans="1:4" ht="16.5" customHeight="1">
      <c r="A69" s="208" t="s">
        <v>1029</v>
      </c>
      <c r="B69" s="209">
        <v>1910</v>
      </c>
      <c r="C69" s="209">
        <v>1910</v>
      </c>
      <c r="D69" s="210">
        <f aca="true" t="shared" si="1" ref="D69:D132">C69/B69*100</f>
        <v>100</v>
      </c>
    </row>
    <row r="70" spans="1:4" ht="16.5" customHeight="1">
      <c r="A70" s="208" t="s">
        <v>1030</v>
      </c>
      <c r="B70" s="209">
        <v>2727</v>
      </c>
      <c r="C70" s="209">
        <v>2692</v>
      </c>
      <c r="D70" s="210">
        <f t="shared" si="1"/>
        <v>98.71653832049871</v>
      </c>
    </row>
    <row r="71" spans="1:4" ht="16.5" customHeight="1">
      <c r="A71" s="208" t="s">
        <v>1031</v>
      </c>
      <c r="B71" s="209">
        <v>1720</v>
      </c>
      <c r="C71" s="209">
        <v>1668</v>
      </c>
      <c r="D71" s="210">
        <f t="shared" si="1"/>
        <v>96.97674418604652</v>
      </c>
    </row>
    <row r="72" spans="1:4" ht="16.5" customHeight="1">
      <c r="A72" s="208" t="s">
        <v>1032</v>
      </c>
      <c r="B72" s="209">
        <v>2235</v>
      </c>
      <c r="C72" s="209">
        <v>2175</v>
      </c>
      <c r="D72" s="210">
        <f t="shared" si="1"/>
        <v>97.31543624161074</v>
      </c>
    </row>
    <row r="73" spans="1:4" ht="16.5" customHeight="1">
      <c r="A73" s="208" t="s">
        <v>1033</v>
      </c>
      <c r="B73" s="209">
        <v>2639</v>
      </c>
      <c r="C73" s="209">
        <v>2640</v>
      </c>
      <c r="D73" s="210">
        <f t="shared" si="1"/>
        <v>100.03789314134141</v>
      </c>
    </row>
    <row r="74" spans="1:4" ht="16.5" customHeight="1">
      <c r="A74" s="208" t="s">
        <v>1034</v>
      </c>
      <c r="B74" s="209">
        <v>1764</v>
      </c>
      <c r="C74" s="209">
        <v>1672</v>
      </c>
      <c r="D74" s="210">
        <f t="shared" si="1"/>
        <v>94.7845804988662</v>
      </c>
    </row>
    <row r="75" spans="1:4" ht="16.5" customHeight="1">
      <c r="A75" s="208" t="s">
        <v>1035</v>
      </c>
      <c r="B75" s="209">
        <v>4670</v>
      </c>
      <c r="C75" s="209">
        <v>4611</v>
      </c>
      <c r="D75" s="210">
        <f t="shared" si="1"/>
        <v>98.73661670235546</v>
      </c>
    </row>
    <row r="76" spans="1:4" ht="16.5" customHeight="1">
      <c r="A76" s="208" t="s">
        <v>1036</v>
      </c>
      <c r="B76" s="209">
        <v>1155</v>
      </c>
      <c r="C76" s="209">
        <v>1122</v>
      </c>
      <c r="D76" s="210">
        <f t="shared" si="1"/>
        <v>97.14285714285714</v>
      </c>
    </row>
    <row r="77" spans="1:4" ht="16.5" customHeight="1">
      <c r="A77" s="208" t="s">
        <v>1037</v>
      </c>
      <c r="B77" s="209">
        <v>4010</v>
      </c>
      <c r="C77" s="209">
        <v>4009</v>
      </c>
      <c r="D77" s="210">
        <f t="shared" si="1"/>
        <v>99.97506234413966</v>
      </c>
    </row>
    <row r="78" spans="1:4" ht="16.5" customHeight="1">
      <c r="A78" s="208" t="s">
        <v>1038</v>
      </c>
      <c r="B78" s="209">
        <v>200</v>
      </c>
      <c r="C78" s="209">
        <v>162</v>
      </c>
      <c r="D78" s="210">
        <f t="shared" si="1"/>
        <v>81</v>
      </c>
    </row>
    <row r="79" spans="1:4" ht="16.5" customHeight="1">
      <c r="A79" s="208" t="s">
        <v>1039</v>
      </c>
      <c r="B79" s="209">
        <v>204</v>
      </c>
      <c r="C79" s="209">
        <v>177</v>
      </c>
      <c r="D79" s="210">
        <f t="shared" si="1"/>
        <v>86.76470588235294</v>
      </c>
    </row>
    <row r="80" spans="1:4" ht="16.5" customHeight="1">
      <c r="A80" s="208" t="s">
        <v>1040</v>
      </c>
      <c r="B80" s="209">
        <v>3081</v>
      </c>
      <c r="C80" s="209">
        <v>3021</v>
      </c>
      <c r="D80" s="210">
        <f t="shared" si="1"/>
        <v>98.05258033106135</v>
      </c>
    </row>
    <row r="81" spans="1:4" ht="16.5" customHeight="1">
      <c r="A81" s="208" t="s">
        <v>1041</v>
      </c>
      <c r="B81" s="209">
        <v>2417</v>
      </c>
      <c r="C81" s="209">
        <v>2392</v>
      </c>
      <c r="D81" s="210">
        <f t="shared" si="1"/>
        <v>98.96565990897808</v>
      </c>
    </row>
    <row r="82" spans="1:4" ht="16.5" customHeight="1">
      <c r="A82" s="208" t="s">
        <v>1042</v>
      </c>
      <c r="B82" s="209">
        <v>130</v>
      </c>
      <c r="C82" s="209">
        <v>121</v>
      </c>
      <c r="D82" s="210">
        <f t="shared" si="1"/>
        <v>93.07692307692308</v>
      </c>
    </row>
    <row r="83" spans="1:4" ht="16.5" customHeight="1">
      <c r="A83" s="208" t="s">
        <v>1043</v>
      </c>
      <c r="B83" s="209">
        <v>1785</v>
      </c>
      <c r="C83" s="209">
        <v>1784</v>
      </c>
      <c r="D83" s="210">
        <f t="shared" si="1"/>
        <v>99.94397759103641</v>
      </c>
    </row>
    <row r="84" spans="1:4" ht="16.5" customHeight="1">
      <c r="A84" s="208" t="s">
        <v>1044</v>
      </c>
      <c r="B84" s="209">
        <v>618</v>
      </c>
      <c r="C84" s="209">
        <v>612</v>
      </c>
      <c r="D84" s="210">
        <f t="shared" si="1"/>
        <v>99.02912621359224</v>
      </c>
    </row>
    <row r="85" spans="1:4" ht="16.5" customHeight="1">
      <c r="A85" s="208" t="s">
        <v>1045</v>
      </c>
      <c r="B85" s="209">
        <v>2335</v>
      </c>
      <c r="C85" s="209">
        <v>2332</v>
      </c>
      <c r="D85" s="210">
        <f t="shared" si="1"/>
        <v>99.87152034261241</v>
      </c>
    </row>
    <row r="86" spans="1:4" ht="16.5" customHeight="1">
      <c r="A86" s="208" t="s">
        <v>1046</v>
      </c>
      <c r="B86" s="209">
        <v>3180</v>
      </c>
      <c r="C86" s="209">
        <v>3170</v>
      </c>
      <c r="D86" s="210">
        <f t="shared" si="1"/>
        <v>99.68553459119497</v>
      </c>
    </row>
    <row r="87" spans="1:4" ht="16.5" customHeight="1">
      <c r="A87" s="208" t="s">
        <v>1047</v>
      </c>
      <c r="B87" s="209">
        <v>3556</v>
      </c>
      <c r="C87" s="209">
        <v>3474</v>
      </c>
      <c r="D87" s="210">
        <f t="shared" si="1"/>
        <v>97.69403824521935</v>
      </c>
    </row>
    <row r="88" spans="1:4" ht="16.5" customHeight="1">
      <c r="A88" s="208" t="s">
        <v>1048</v>
      </c>
      <c r="B88" s="209">
        <v>963</v>
      </c>
      <c r="C88" s="209">
        <v>944</v>
      </c>
      <c r="D88" s="210">
        <f t="shared" si="1"/>
        <v>98.0269989615784</v>
      </c>
    </row>
    <row r="89" spans="1:4" ht="16.5" customHeight="1">
      <c r="A89" s="208" t="s">
        <v>1049</v>
      </c>
      <c r="B89" s="209">
        <v>537</v>
      </c>
      <c r="C89" s="209">
        <v>537</v>
      </c>
      <c r="D89" s="210">
        <f t="shared" si="1"/>
        <v>100</v>
      </c>
    </row>
    <row r="90" spans="1:4" ht="16.5" customHeight="1">
      <c r="A90" s="208" t="s">
        <v>1050</v>
      </c>
      <c r="B90" s="209">
        <v>551</v>
      </c>
      <c r="C90" s="209">
        <v>531</v>
      </c>
      <c r="D90" s="210">
        <f t="shared" si="1"/>
        <v>96.37023593466425</v>
      </c>
    </row>
    <row r="91" spans="1:4" ht="16.5" customHeight="1">
      <c r="A91" s="208" t="s">
        <v>1051</v>
      </c>
      <c r="B91" s="209">
        <v>4096</v>
      </c>
      <c r="C91" s="209">
        <v>4047</v>
      </c>
      <c r="D91" s="210">
        <f t="shared" si="1"/>
        <v>98.8037109375</v>
      </c>
    </row>
    <row r="92" spans="1:4" ht="16.5" customHeight="1">
      <c r="A92" s="208" t="s">
        <v>1052</v>
      </c>
      <c r="B92" s="209">
        <v>2147</v>
      </c>
      <c r="C92" s="209">
        <v>2142</v>
      </c>
      <c r="D92" s="210">
        <f t="shared" si="1"/>
        <v>99.76711690731253</v>
      </c>
    </row>
    <row r="93" spans="1:4" ht="16.5" customHeight="1">
      <c r="A93" s="208" t="s">
        <v>1053</v>
      </c>
      <c r="B93" s="209">
        <v>70</v>
      </c>
      <c r="C93" s="209">
        <v>67</v>
      </c>
      <c r="D93" s="210">
        <f t="shared" si="1"/>
        <v>95.71428571428572</v>
      </c>
    </row>
    <row r="94" spans="1:4" ht="16.5" customHeight="1">
      <c r="A94" s="208" t="s">
        <v>1054</v>
      </c>
      <c r="B94" s="209">
        <v>1263</v>
      </c>
      <c r="C94" s="209">
        <v>1228</v>
      </c>
      <c r="D94" s="210">
        <f t="shared" si="1"/>
        <v>97.22882026920031</v>
      </c>
    </row>
    <row r="95" spans="1:4" ht="16.5" customHeight="1">
      <c r="A95" s="208" t="s">
        <v>1055</v>
      </c>
      <c r="B95" s="209">
        <v>1413</v>
      </c>
      <c r="C95" s="209">
        <v>1355</v>
      </c>
      <c r="D95" s="210">
        <f t="shared" si="1"/>
        <v>95.89525831564049</v>
      </c>
    </row>
    <row r="96" spans="1:4" ht="16.5" customHeight="1">
      <c r="A96" s="208" t="s">
        <v>1056</v>
      </c>
      <c r="B96" s="209">
        <v>1468</v>
      </c>
      <c r="C96" s="209">
        <v>1394</v>
      </c>
      <c r="D96" s="210">
        <f t="shared" si="1"/>
        <v>94.95912806539509</v>
      </c>
    </row>
    <row r="97" spans="1:4" ht="16.5" customHeight="1">
      <c r="A97" s="208" t="s">
        <v>1057</v>
      </c>
      <c r="B97" s="209">
        <v>2038</v>
      </c>
      <c r="C97" s="209">
        <v>2033</v>
      </c>
      <c r="D97" s="210">
        <f t="shared" si="1"/>
        <v>99.75466143277724</v>
      </c>
    </row>
    <row r="98" spans="1:4" ht="16.5" customHeight="1">
      <c r="A98" s="208" t="s">
        <v>1058</v>
      </c>
      <c r="B98" s="209">
        <v>1680</v>
      </c>
      <c r="C98" s="209">
        <v>1675</v>
      </c>
      <c r="D98" s="210">
        <f t="shared" si="1"/>
        <v>99.70238095238095</v>
      </c>
    </row>
    <row r="99" spans="1:4" ht="16.5" customHeight="1">
      <c r="A99" s="208" t="s">
        <v>1059</v>
      </c>
      <c r="B99" s="209">
        <v>1438</v>
      </c>
      <c r="C99" s="209">
        <v>1374</v>
      </c>
      <c r="D99" s="210">
        <f t="shared" si="1"/>
        <v>95.54937413073714</v>
      </c>
    </row>
    <row r="100" spans="1:4" ht="16.5" customHeight="1">
      <c r="A100" s="208" t="s">
        <v>1060</v>
      </c>
      <c r="B100" s="209">
        <v>2253</v>
      </c>
      <c r="C100" s="209">
        <v>595</v>
      </c>
      <c r="D100" s="210">
        <f t="shared" si="1"/>
        <v>26.409232134931205</v>
      </c>
    </row>
    <row r="101" spans="1:4" ht="16.5" customHeight="1">
      <c r="A101" s="208" t="s">
        <v>1061</v>
      </c>
      <c r="B101" s="209">
        <v>505</v>
      </c>
      <c r="C101" s="209">
        <v>504</v>
      </c>
      <c r="D101" s="210">
        <f t="shared" si="1"/>
        <v>99.8019801980198</v>
      </c>
    </row>
    <row r="102" spans="1:4" ht="16.5" customHeight="1">
      <c r="A102" s="208" t="s">
        <v>1062</v>
      </c>
      <c r="B102" s="209">
        <v>170</v>
      </c>
      <c r="C102" s="209">
        <v>170</v>
      </c>
      <c r="D102" s="210">
        <f t="shared" si="1"/>
        <v>100</v>
      </c>
    </row>
    <row r="103" spans="1:4" ht="16.5" customHeight="1">
      <c r="A103" s="208" t="s">
        <v>1063</v>
      </c>
      <c r="B103" s="209">
        <v>3180</v>
      </c>
      <c r="C103" s="209">
        <v>3177</v>
      </c>
      <c r="D103" s="210">
        <f t="shared" si="1"/>
        <v>99.90566037735849</v>
      </c>
    </row>
    <row r="104" spans="1:4" ht="16.5" customHeight="1">
      <c r="A104" s="208" t="s">
        <v>1064</v>
      </c>
      <c r="B104" s="209">
        <v>2083</v>
      </c>
      <c r="C104" s="209">
        <v>2062</v>
      </c>
      <c r="D104" s="210">
        <f t="shared" si="1"/>
        <v>98.99183869419107</v>
      </c>
    </row>
    <row r="105" spans="1:4" ht="16.5" customHeight="1">
      <c r="A105" s="208" t="s">
        <v>1065</v>
      </c>
      <c r="B105" s="209">
        <v>1815</v>
      </c>
      <c r="C105" s="209">
        <v>1797</v>
      </c>
      <c r="D105" s="210">
        <f t="shared" si="1"/>
        <v>99.00826446280992</v>
      </c>
    </row>
    <row r="106" spans="1:4" ht="16.5" customHeight="1">
      <c r="A106" s="208" t="s">
        <v>1066</v>
      </c>
      <c r="B106" s="209">
        <v>544</v>
      </c>
      <c r="C106" s="209">
        <v>534</v>
      </c>
      <c r="D106" s="210">
        <f t="shared" si="1"/>
        <v>98.16176470588235</v>
      </c>
    </row>
    <row r="107" spans="1:4" ht="16.5" customHeight="1">
      <c r="A107" s="208" t="s">
        <v>1067</v>
      </c>
      <c r="B107" s="209">
        <v>1747</v>
      </c>
      <c r="C107" s="209">
        <v>1699</v>
      </c>
      <c r="D107" s="210">
        <f t="shared" si="1"/>
        <v>97.25243274184317</v>
      </c>
    </row>
    <row r="108" spans="1:4" ht="16.5" customHeight="1">
      <c r="A108" s="208" t="s">
        <v>1068</v>
      </c>
      <c r="B108" s="209">
        <v>122</v>
      </c>
      <c r="C108" s="209">
        <v>120</v>
      </c>
      <c r="D108" s="210">
        <f t="shared" si="1"/>
        <v>98.36065573770492</v>
      </c>
    </row>
    <row r="109" spans="1:4" ht="16.5" customHeight="1">
      <c r="A109" s="208" t="s">
        <v>1069</v>
      </c>
      <c r="B109" s="209">
        <v>1747</v>
      </c>
      <c r="C109" s="209">
        <v>1749</v>
      </c>
      <c r="D109" s="210">
        <f t="shared" si="1"/>
        <v>100.11448196908988</v>
      </c>
    </row>
    <row r="110" spans="1:4" ht="16.5" customHeight="1">
      <c r="A110" s="208" t="s">
        <v>1070</v>
      </c>
      <c r="B110" s="209">
        <v>2312</v>
      </c>
      <c r="C110" s="209">
        <v>2314</v>
      </c>
      <c r="D110" s="210">
        <f t="shared" si="1"/>
        <v>100.08650519031141</v>
      </c>
    </row>
    <row r="111" spans="1:4" ht="16.5" customHeight="1">
      <c r="A111" s="208" t="s">
        <v>1071</v>
      </c>
      <c r="B111" s="209">
        <v>1285</v>
      </c>
      <c r="C111" s="209">
        <v>1281</v>
      </c>
      <c r="D111" s="210">
        <f t="shared" si="1"/>
        <v>99.6887159533074</v>
      </c>
    </row>
    <row r="112" spans="1:4" ht="16.5" customHeight="1">
      <c r="A112" s="208" t="s">
        <v>1072</v>
      </c>
      <c r="B112" s="209">
        <v>550</v>
      </c>
      <c r="C112" s="209">
        <v>539</v>
      </c>
      <c r="D112" s="210">
        <f t="shared" si="1"/>
        <v>98</v>
      </c>
    </row>
    <row r="113" spans="1:4" ht="16.5" customHeight="1">
      <c r="A113" s="208" t="s">
        <v>1073</v>
      </c>
      <c r="B113" s="209">
        <v>3604</v>
      </c>
      <c r="C113" s="209">
        <v>3557</v>
      </c>
      <c r="D113" s="210">
        <f t="shared" si="1"/>
        <v>98.69589345172031</v>
      </c>
    </row>
    <row r="114" spans="1:4" ht="16.5" customHeight="1">
      <c r="A114" s="208" t="s">
        <v>1074</v>
      </c>
      <c r="B114" s="209">
        <v>135</v>
      </c>
      <c r="C114" s="209">
        <v>68</v>
      </c>
      <c r="D114" s="210">
        <f t="shared" si="1"/>
        <v>50.37037037037037</v>
      </c>
    </row>
    <row r="115" spans="1:4" ht="16.5" customHeight="1">
      <c r="A115" s="208" t="s">
        <v>1075</v>
      </c>
      <c r="B115" s="209">
        <v>2239</v>
      </c>
      <c r="C115" s="209">
        <v>2209</v>
      </c>
      <c r="D115" s="210">
        <f t="shared" si="1"/>
        <v>98.66011612326932</v>
      </c>
    </row>
    <row r="116" spans="1:4" ht="16.5" customHeight="1">
      <c r="A116" s="208" t="s">
        <v>1076</v>
      </c>
      <c r="B116" s="209">
        <v>2124</v>
      </c>
      <c r="C116" s="209">
        <v>2122</v>
      </c>
      <c r="D116" s="210">
        <f t="shared" si="1"/>
        <v>99.90583804143127</v>
      </c>
    </row>
    <row r="117" spans="1:4" ht="16.5" customHeight="1">
      <c r="A117" s="208" t="s">
        <v>1077</v>
      </c>
      <c r="B117" s="209">
        <v>2325</v>
      </c>
      <c r="C117" s="209">
        <v>2274</v>
      </c>
      <c r="D117" s="210">
        <f t="shared" si="1"/>
        <v>97.80645161290322</v>
      </c>
    </row>
    <row r="118" spans="1:4" ht="16.5" customHeight="1">
      <c r="A118" s="208" t="s">
        <v>1078</v>
      </c>
      <c r="B118" s="209">
        <v>90</v>
      </c>
      <c r="C118" s="209">
        <v>54</v>
      </c>
      <c r="D118" s="210">
        <f t="shared" si="1"/>
        <v>60</v>
      </c>
    </row>
    <row r="119" spans="1:4" ht="16.5" customHeight="1">
      <c r="A119" s="208" t="s">
        <v>1079</v>
      </c>
      <c r="B119" s="209">
        <v>2625</v>
      </c>
      <c r="C119" s="209">
        <v>2603</v>
      </c>
      <c r="D119" s="210">
        <f t="shared" si="1"/>
        <v>99.16190476190476</v>
      </c>
    </row>
    <row r="120" spans="1:4" ht="16.5" customHeight="1">
      <c r="A120" s="208" t="s">
        <v>1080</v>
      </c>
      <c r="B120" s="209">
        <v>2291</v>
      </c>
      <c r="C120" s="209">
        <v>2268</v>
      </c>
      <c r="D120" s="210">
        <f t="shared" si="1"/>
        <v>98.99607158446094</v>
      </c>
    </row>
    <row r="121" spans="1:4" ht="16.5" customHeight="1">
      <c r="A121" s="208" t="s">
        <v>1081</v>
      </c>
      <c r="B121" s="209">
        <v>1822</v>
      </c>
      <c r="C121" s="209">
        <v>1826</v>
      </c>
      <c r="D121" s="210">
        <f t="shared" si="1"/>
        <v>100.21953896816684</v>
      </c>
    </row>
    <row r="122" spans="1:4" ht="16.5" customHeight="1">
      <c r="A122" s="208" t="s">
        <v>1082</v>
      </c>
      <c r="B122" s="209">
        <v>2533</v>
      </c>
      <c r="C122" s="209">
        <v>2526</v>
      </c>
      <c r="D122" s="210">
        <f t="shared" si="1"/>
        <v>99.72364784840111</v>
      </c>
    </row>
    <row r="123" spans="1:4" ht="16.5" customHeight="1">
      <c r="A123" s="208" t="s">
        <v>1083</v>
      </c>
      <c r="B123" s="209">
        <v>2698</v>
      </c>
      <c r="C123" s="209">
        <v>2639</v>
      </c>
      <c r="D123" s="210">
        <f t="shared" si="1"/>
        <v>97.81319495922905</v>
      </c>
    </row>
    <row r="124" spans="1:4" ht="16.5" customHeight="1">
      <c r="A124" s="208" t="s">
        <v>1084</v>
      </c>
      <c r="B124" s="209">
        <v>101</v>
      </c>
      <c r="C124" s="209">
        <v>100</v>
      </c>
      <c r="D124" s="210">
        <f t="shared" si="1"/>
        <v>99.00990099009901</v>
      </c>
    </row>
    <row r="125" spans="1:4" ht="16.5" customHeight="1">
      <c r="A125" s="208" t="s">
        <v>1085</v>
      </c>
      <c r="B125" s="209">
        <v>2454</v>
      </c>
      <c r="C125" s="209">
        <v>2446</v>
      </c>
      <c r="D125" s="210">
        <f t="shared" si="1"/>
        <v>99.67400162999185</v>
      </c>
    </row>
    <row r="126" spans="1:4" ht="16.5" customHeight="1">
      <c r="A126" s="208" t="s">
        <v>1086</v>
      </c>
      <c r="B126" s="209">
        <v>226</v>
      </c>
      <c r="C126" s="209">
        <v>185</v>
      </c>
      <c r="D126" s="210">
        <f t="shared" si="1"/>
        <v>81.85840707964603</v>
      </c>
    </row>
    <row r="127" spans="1:4" ht="16.5" customHeight="1">
      <c r="A127" s="208" t="s">
        <v>1087</v>
      </c>
      <c r="B127" s="209">
        <v>2027</v>
      </c>
      <c r="C127" s="209">
        <v>2003</v>
      </c>
      <c r="D127" s="210">
        <f t="shared" si="1"/>
        <v>98.81598421312285</v>
      </c>
    </row>
    <row r="128" spans="1:4" ht="16.5" customHeight="1">
      <c r="A128" s="208" t="s">
        <v>1088</v>
      </c>
      <c r="B128" s="209">
        <v>1602</v>
      </c>
      <c r="C128" s="209">
        <v>1600</v>
      </c>
      <c r="D128" s="210">
        <f t="shared" si="1"/>
        <v>99.87515605493134</v>
      </c>
    </row>
    <row r="129" spans="1:4" ht="16.5" customHeight="1">
      <c r="A129" s="208" t="s">
        <v>1089</v>
      </c>
      <c r="B129" s="209">
        <v>1278</v>
      </c>
      <c r="C129" s="209">
        <v>1253</v>
      </c>
      <c r="D129" s="210">
        <f t="shared" si="1"/>
        <v>98.04381846635368</v>
      </c>
    </row>
    <row r="130" spans="1:4" ht="16.5" customHeight="1">
      <c r="A130" s="208" t="s">
        <v>1090</v>
      </c>
      <c r="B130" s="209">
        <v>1567</v>
      </c>
      <c r="C130" s="209">
        <v>1521</v>
      </c>
      <c r="D130" s="210">
        <f t="shared" si="1"/>
        <v>97.06445437141033</v>
      </c>
    </row>
    <row r="131" spans="1:4" ht="16.5" customHeight="1">
      <c r="A131" s="208" t="s">
        <v>1091</v>
      </c>
      <c r="B131" s="209">
        <v>3530</v>
      </c>
      <c r="C131" s="209">
        <v>3518</v>
      </c>
      <c r="D131" s="210">
        <f t="shared" si="1"/>
        <v>99.66005665722379</v>
      </c>
    </row>
    <row r="132" spans="1:4" ht="16.5" customHeight="1">
      <c r="A132" s="208" t="s">
        <v>1092</v>
      </c>
      <c r="B132" s="209">
        <v>5107</v>
      </c>
      <c r="C132" s="209">
        <v>5038</v>
      </c>
      <c r="D132" s="210">
        <f t="shared" si="1"/>
        <v>98.64891325631487</v>
      </c>
    </row>
    <row r="133" spans="1:4" ht="16.5" customHeight="1">
      <c r="A133" s="208" t="s">
        <v>1093</v>
      </c>
      <c r="B133" s="209">
        <v>140</v>
      </c>
      <c r="C133" s="209">
        <v>140</v>
      </c>
      <c r="D133" s="210">
        <f aca="true" t="shared" si="2" ref="D133:D196">C133/B133*100</f>
        <v>100</v>
      </c>
    </row>
    <row r="134" spans="1:4" ht="16.5" customHeight="1">
      <c r="A134" s="208" t="s">
        <v>1094</v>
      </c>
      <c r="B134" s="209">
        <v>1111</v>
      </c>
      <c r="C134" s="209">
        <v>1018</v>
      </c>
      <c r="D134" s="210">
        <f t="shared" si="2"/>
        <v>91.62916291629163</v>
      </c>
    </row>
    <row r="135" spans="1:4" ht="16.5" customHeight="1">
      <c r="A135" s="208" t="s">
        <v>1095</v>
      </c>
      <c r="B135" s="209">
        <v>1700</v>
      </c>
      <c r="C135" s="209">
        <v>1532</v>
      </c>
      <c r="D135" s="210">
        <f t="shared" si="2"/>
        <v>90.11764705882352</v>
      </c>
    </row>
    <row r="136" spans="1:4" ht="16.5" customHeight="1">
      <c r="A136" s="208" t="s">
        <v>1096</v>
      </c>
      <c r="B136" s="209">
        <v>50</v>
      </c>
      <c r="C136" s="209">
        <v>7</v>
      </c>
      <c r="D136" s="210">
        <f t="shared" si="2"/>
        <v>14.000000000000002</v>
      </c>
    </row>
    <row r="137" spans="1:4" ht="16.5" customHeight="1">
      <c r="A137" s="208" t="s">
        <v>1097</v>
      </c>
      <c r="B137" s="209">
        <v>143</v>
      </c>
      <c r="C137" s="209">
        <v>131</v>
      </c>
      <c r="D137" s="210">
        <f t="shared" si="2"/>
        <v>91.6083916083916</v>
      </c>
    </row>
    <row r="138" spans="1:4" ht="16.5" customHeight="1">
      <c r="A138" s="208" t="s">
        <v>1098</v>
      </c>
      <c r="B138" s="209">
        <v>228</v>
      </c>
      <c r="C138" s="209">
        <v>240</v>
      </c>
      <c r="D138" s="210">
        <f t="shared" si="2"/>
        <v>105.26315789473684</v>
      </c>
    </row>
    <row r="139" spans="1:4" ht="16.5" customHeight="1">
      <c r="A139" s="208" t="s">
        <v>1099</v>
      </c>
      <c r="B139" s="209">
        <v>1493</v>
      </c>
      <c r="C139" s="209">
        <v>1425</v>
      </c>
      <c r="D139" s="210">
        <f t="shared" si="2"/>
        <v>95.44541192230409</v>
      </c>
    </row>
    <row r="140" spans="1:4" ht="16.5" customHeight="1">
      <c r="A140" s="208" t="s">
        <v>1100</v>
      </c>
      <c r="B140" s="209">
        <v>1835</v>
      </c>
      <c r="C140" s="209">
        <v>1843</v>
      </c>
      <c r="D140" s="210">
        <f t="shared" si="2"/>
        <v>100.43596730245233</v>
      </c>
    </row>
    <row r="141" spans="1:4" ht="16.5" customHeight="1">
      <c r="A141" s="208" t="s">
        <v>1101</v>
      </c>
      <c r="B141" s="209">
        <v>1550</v>
      </c>
      <c r="C141" s="209">
        <v>1553</v>
      </c>
      <c r="D141" s="210">
        <f t="shared" si="2"/>
        <v>100.19354838709677</v>
      </c>
    </row>
    <row r="142" spans="1:4" ht="16.5" customHeight="1">
      <c r="A142" s="208" t="s">
        <v>1102</v>
      </c>
      <c r="B142" s="209">
        <v>3024</v>
      </c>
      <c r="C142" s="209">
        <v>2992</v>
      </c>
      <c r="D142" s="210">
        <f t="shared" si="2"/>
        <v>98.94179894179894</v>
      </c>
    </row>
    <row r="143" spans="1:4" ht="16.5" customHeight="1">
      <c r="A143" s="208" t="s">
        <v>1103</v>
      </c>
      <c r="B143" s="209">
        <v>4217</v>
      </c>
      <c r="C143" s="209">
        <v>4163</v>
      </c>
      <c r="D143" s="210">
        <f t="shared" si="2"/>
        <v>98.71946881669433</v>
      </c>
    </row>
    <row r="144" spans="1:4" ht="16.5" customHeight="1">
      <c r="A144" s="208" t="s">
        <v>1104</v>
      </c>
      <c r="B144" s="209">
        <v>912</v>
      </c>
      <c r="C144" s="209">
        <v>871</v>
      </c>
      <c r="D144" s="210">
        <f t="shared" si="2"/>
        <v>95.50438596491229</v>
      </c>
    </row>
    <row r="145" spans="1:4" ht="16.5" customHeight="1">
      <c r="A145" s="208" t="s">
        <v>1105</v>
      </c>
      <c r="B145" s="209">
        <v>1017</v>
      </c>
      <c r="C145" s="209">
        <v>984</v>
      </c>
      <c r="D145" s="210">
        <f t="shared" si="2"/>
        <v>96.7551622418879</v>
      </c>
    </row>
    <row r="146" spans="1:4" ht="16.5" customHeight="1">
      <c r="A146" s="208" t="s">
        <v>1106</v>
      </c>
      <c r="B146" s="209">
        <v>187</v>
      </c>
      <c r="C146" s="209">
        <v>180</v>
      </c>
      <c r="D146" s="210">
        <f t="shared" si="2"/>
        <v>96.2566844919786</v>
      </c>
    </row>
    <row r="147" spans="1:4" ht="16.5" customHeight="1">
      <c r="A147" s="208" t="s">
        <v>1107</v>
      </c>
      <c r="B147" s="209">
        <v>3192</v>
      </c>
      <c r="C147" s="209">
        <v>3186</v>
      </c>
      <c r="D147" s="210">
        <f t="shared" si="2"/>
        <v>99.81203007518798</v>
      </c>
    </row>
    <row r="148" spans="1:4" ht="16.5" customHeight="1">
      <c r="A148" s="208" t="s">
        <v>1108</v>
      </c>
      <c r="B148" s="209">
        <v>2409</v>
      </c>
      <c r="C148" s="209">
        <v>2410</v>
      </c>
      <c r="D148" s="210">
        <f t="shared" si="2"/>
        <v>100.04151100041511</v>
      </c>
    </row>
    <row r="149" spans="1:4" ht="16.5" customHeight="1">
      <c r="A149" s="208" t="s">
        <v>1109</v>
      </c>
      <c r="B149" s="209">
        <v>100</v>
      </c>
      <c r="C149" s="209">
        <v>92</v>
      </c>
      <c r="D149" s="210">
        <f t="shared" si="2"/>
        <v>92</v>
      </c>
    </row>
    <row r="150" spans="1:4" ht="16.5" customHeight="1">
      <c r="A150" s="208" t="s">
        <v>1110</v>
      </c>
      <c r="B150" s="209">
        <v>1702</v>
      </c>
      <c r="C150" s="209">
        <v>1658</v>
      </c>
      <c r="D150" s="210">
        <f t="shared" si="2"/>
        <v>97.41480611045829</v>
      </c>
    </row>
    <row r="151" spans="1:4" ht="16.5" customHeight="1">
      <c r="A151" s="208" t="s">
        <v>1111</v>
      </c>
      <c r="B151" s="209">
        <v>3609</v>
      </c>
      <c r="C151" s="209">
        <v>3443</v>
      </c>
      <c r="D151" s="210">
        <f t="shared" si="2"/>
        <v>95.40038791909116</v>
      </c>
    </row>
    <row r="152" spans="1:4" ht="16.5" customHeight="1">
      <c r="A152" s="208" t="s">
        <v>1112</v>
      </c>
      <c r="B152" s="209">
        <v>150</v>
      </c>
      <c r="C152" s="209">
        <v>149</v>
      </c>
      <c r="D152" s="210">
        <f t="shared" si="2"/>
        <v>99.33333333333333</v>
      </c>
    </row>
    <row r="153" spans="1:4" ht="16.5" customHeight="1">
      <c r="A153" s="208" t="s">
        <v>1113</v>
      </c>
      <c r="B153" s="209">
        <v>3827</v>
      </c>
      <c r="C153" s="209">
        <v>3786</v>
      </c>
      <c r="D153" s="210">
        <f t="shared" si="2"/>
        <v>98.92866475045727</v>
      </c>
    </row>
    <row r="154" spans="1:4" ht="16.5" customHeight="1">
      <c r="A154" s="208" t="s">
        <v>1114</v>
      </c>
      <c r="B154" s="209">
        <v>1022</v>
      </c>
      <c r="C154" s="209">
        <v>1001</v>
      </c>
      <c r="D154" s="210">
        <f t="shared" si="2"/>
        <v>97.94520547945206</v>
      </c>
    </row>
    <row r="155" spans="1:4" ht="16.5" customHeight="1">
      <c r="A155" s="208" t="s">
        <v>1115</v>
      </c>
      <c r="B155" s="209">
        <v>4250</v>
      </c>
      <c r="C155" s="209">
        <v>4186</v>
      </c>
      <c r="D155" s="210">
        <f t="shared" si="2"/>
        <v>98.49411764705881</v>
      </c>
    </row>
    <row r="156" spans="1:4" ht="16.5" customHeight="1">
      <c r="A156" s="208" t="s">
        <v>1116</v>
      </c>
      <c r="B156" s="209">
        <v>385</v>
      </c>
      <c r="C156" s="209">
        <v>380</v>
      </c>
      <c r="D156" s="210">
        <f t="shared" si="2"/>
        <v>98.7012987012987</v>
      </c>
    </row>
    <row r="157" spans="1:4" ht="16.5" customHeight="1">
      <c r="A157" s="208" t="s">
        <v>1117</v>
      </c>
      <c r="B157" s="209">
        <v>2828</v>
      </c>
      <c r="C157" s="209">
        <v>2794</v>
      </c>
      <c r="D157" s="210">
        <f t="shared" si="2"/>
        <v>98.7977369165488</v>
      </c>
    </row>
    <row r="158" spans="1:4" ht="16.5" customHeight="1">
      <c r="A158" s="208" t="s">
        <v>1118</v>
      </c>
      <c r="B158" s="209">
        <v>139</v>
      </c>
      <c r="C158" s="209">
        <v>138</v>
      </c>
      <c r="D158" s="210">
        <f t="shared" si="2"/>
        <v>99.28057553956835</v>
      </c>
    </row>
    <row r="159" spans="1:4" ht="16.5" customHeight="1">
      <c r="A159" s="208" t="s">
        <v>1119</v>
      </c>
      <c r="B159" s="209">
        <v>2241</v>
      </c>
      <c r="C159" s="209">
        <v>2241</v>
      </c>
      <c r="D159" s="210">
        <f t="shared" si="2"/>
        <v>100</v>
      </c>
    </row>
    <row r="160" spans="1:4" ht="16.5" customHeight="1">
      <c r="A160" s="208" t="s">
        <v>1120</v>
      </c>
      <c r="B160" s="209">
        <v>4840</v>
      </c>
      <c r="C160" s="209">
        <v>4839</v>
      </c>
      <c r="D160" s="210">
        <f t="shared" si="2"/>
        <v>99.97933884297521</v>
      </c>
    </row>
    <row r="161" spans="1:4" ht="16.5" customHeight="1">
      <c r="A161" s="208" t="s">
        <v>1121</v>
      </c>
      <c r="B161" s="209">
        <v>2235</v>
      </c>
      <c r="C161" s="209">
        <v>2207</v>
      </c>
      <c r="D161" s="210">
        <f t="shared" si="2"/>
        <v>98.74720357941834</v>
      </c>
    </row>
    <row r="162" spans="1:4" ht="16.5" customHeight="1">
      <c r="A162" s="208" t="s">
        <v>1122</v>
      </c>
      <c r="B162" s="209">
        <v>1808</v>
      </c>
      <c r="C162" s="209">
        <v>1772</v>
      </c>
      <c r="D162" s="210">
        <f t="shared" si="2"/>
        <v>98.00884955752213</v>
      </c>
    </row>
    <row r="163" spans="1:4" ht="16.5" customHeight="1">
      <c r="A163" s="208" t="s">
        <v>1123</v>
      </c>
      <c r="B163" s="209">
        <v>2712</v>
      </c>
      <c r="C163" s="209">
        <v>2688</v>
      </c>
      <c r="D163" s="210">
        <f t="shared" si="2"/>
        <v>99.11504424778761</v>
      </c>
    </row>
    <row r="164" spans="1:4" ht="16.5" customHeight="1">
      <c r="A164" s="208" t="s">
        <v>1124</v>
      </c>
      <c r="B164" s="209">
        <v>120</v>
      </c>
      <c r="C164" s="209">
        <v>83</v>
      </c>
      <c r="D164" s="210">
        <f t="shared" si="2"/>
        <v>69.16666666666667</v>
      </c>
    </row>
    <row r="165" spans="1:4" ht="16.5" customHeight="1">
      <c r="A165" s="208" t="s">
        <v>1125</v>
      </c>
      <c r="B165" s="209">
        <v>469</v>
      </c>
      <c r="C165" s="209">
        <v>469</v>
      </c>
      <c r="D165" s="210">
        <f t="shared" si="2"/>
        <v>100</v>
      </c>
    </row>
    <row r="166" spans="1:4" ht="16.5" customHeight="1">
      <c r="A166" s="208" t="s">
        <v>1126</v>
      </c>
      <c r="B166" s="209">
        <v>1265</v>
      </c>
      <c r="C166" s="209">
        <v>1265</v>
      </c>
      <c r="D166" s="210">
        <f t="shared" si="2"/>
        <v>100</v>
      </c>
    </row>
    <row r="167" spans="1:4" ht="16.5" customHeight="1">
      <c r="A167" s="208" t="s">
        <v>1127</v>
      </c>
      <c r="B167" s="209">
        <v>1915</v>
      </c>
      <c r="C167" s="209">
        <v>1872</v>
      </c>
      <c r="D167" s="210">
        <f t="shared" si="2"/>
        <v>97.75456919060052</v>
      </c>
    </row>
    <row r="168" spans="1:4" ht="16.5" customHeight="1">
      <c r="A168" s="208" t="s">
        <v>1128</v>
      </c>
      <c r="B168" s="209">
        <v>1430</v>
      </c>
      <c r="C168" s="209">
        <v>1424</v>
      </c>
      <c r="D168" s="210">
        <f t="shared" si="2"/>
        <v>99.58041958041957</v>
      </c>
    </row>
    <row r="169" spans="1:4" ht="16.5" customHeight="1">
      <c r="A169" s="208" t="s">
        <v>1129</v>
      </c>
      <c r="B169" s="209">
        <v>404</v>
      </c>
      <c r="C169" s="209">
        <v>404</v>
      </c>
      <c r="D169" s="210">
        <f t="shared" si="2"/>
        <v>100</v>
      </c>
    </row>
    <row r="170" spans="1:4" ht="16.5" customHeight="1">
      <c r="A170" s="208" t="s">
        <v>1130</v>
      </c>
      <c r="B170" s="209">
        <v>3009</v>
      </c>
      <c r="C170" s="209">
        <v>3009</v>
      </c>
      <c r="D170" s="210">
        <f t="shared" si="2"/>
        <v>100</v>
      </c>
    </row>
    <row r="171" spans="1:4" ht="16.5" customHeight="1">
      <c r="A171" s="208" t="s">
        <v>1131</v>
      </c>
      <c r="B171" s="209">
        <v>1180</v>
      </c>
      <c r="C171" s="209">
        <v>814</v>
      </c>
      <c r="D171" s="210">
        <f t="shared" si="2"/>
        <v>68.98305084745763</v>
      </c>
    </row>
    <row r="172" spans="1:4" ht="16.5" customHeight="1">
      <c r="A172" s="208" t="s">
        <v>1132</v>
      </c>
      <c r="B172" s="209">
        <v>363</v>
      </c>
      <c r="C172" s="209">
        <v>359</v>
      </c>
      <c r="D172" s="210">
        <f t="shared" si="2"/>
        <v>98.89807162534436</v>
      </c>
    </row>
    <row r="173" spans="1:4" ht="16.5" customHeight="1">
      <c r="A173" s="208" t="s">
        <v>1133</v>
      </c>
      <c r="B173" s="209">
        <v>290</v>
      </c>
      <c r="C173" s="209">
        <v>288</v>
      </c>
      <c r="D173" s="210">
        <f t="shared" si="2"/>
        <v>99.3103448275862</v>
      </c>
    </row>
    <row r="174" spans="1:4" ht="16.5" customHeight="1">
      <c r="A174" s="208" t="s">
        <v>1134</v>
      </c>
      <c r="B174" s="209">
        <v>474</v>
      </c>
      <c r="C174" s="209">
        <v>466</v>
      </c>
      <c r="D174" s="210">
        <f t="shared" si="2"/>
        <v>98.31223628691983</v>
      </c>
    </row>
    <row r="175" spans="1:4" ht="16.5" customHeight="1">
      <c r="A175" s="208" t="s">
        <v>1135</v>
      </c>
      <c r="B175" s="209">
        <v>3897</v>
      </c>
      <c r="C175" s="209">
        <v>3862</v>
      </c>
      <c r="D175" s="210">
        <f t="shared" si="2"/>
        <v>99.10187323582242</v>
      </c>
    </row>
    <row r="176" spans="1:4" ht="16.5" customHeight="1">
      <c r="A176" s="208" t="s">
        <v>1136</v>
      </c>
      <c r="B176" s="209">
        <v>3176</v>
      </c>
      <c r="C176" s="209">
        <v>3169</v>
      </c>
      <c r="D176" s="210">
        <f t="shared" si="2"/>
        <v>99.77959697732997</v>
      </c>
    </row>
    <row r="177" spans="1:4" ht="16.5" customHeight="1">
      <c r="A177" s="208" t="s">
        <v>1137</v>
      </c>
      <c r="B177" s="209">
        <v>1997</v>
      </c>
      <c r="C177" s="209">
        <v>1997</v>
      </c>
      <c r="D177" s="210">
        <f t="shared" si="2"/>
        <v>100</v>
      </c>
    </row>
    <row r="178" spans="1:4" ht="16.5" customHeight="1">
      <c r="A178" s="208" t="s">
        <v>1138</v>
      </c>
      <c r="B178" s="209">
        <v>413</v>
      </c>
      <c r="C178" s="209">
        <v>395</v>
      </c>
      <c r="D178" s="210">
        <f t="shared" si="2"/>
        <v>95.64164648910412</v>
      </c>
    </row>
    <row r="179" spans="1:4" ht="16.5" customHeight="1">
      <c r="A179" s="208" t="s">
        <v>1139</v>
      </c>
      <c r="B179" s="209">
        <v>111</v>
      </c>
      <c r="C179" s="209">
        <v>108</v>
      </c>
      <c r="D179" s="210">
        <f t="shared" si="2"/>
        <v>97.2972972972973</v>
      </c>
    </row>
    <row r="180" spans="1:4" ht="16.5" customHeight="1">
      <c r="A180" s="208" t="s">
        <v>1140</v>
      </c>
      <c r="B180" s="209">
        <v>266</v>
      </c>
      <c r="C180" s="209">
        <v>149</v>
      </c>
      <c r="D180" s="210">
        <f t="shared" si="2"/>
        <v>56.015037593984964</v>
      </c>
    </row>
    <row r="181" spans="1:4" ht="16.5" customHeight="1">
      <c r="A181" s="208" t="s">
        <v>1141</v>
      </c>
      <c r="B181" s="209">
        <v>969</v>
      </c>
      <c r="C181" s="209">
        <v>937</v>
      </c>
      <c r="D181" s="210">
        <f t="shared" si="2"/>
        <v>96.69762641898865</v>
      </c>
    </row>
    <row r="182" spans="1:4" ht="16.5" customHeight="1">
      <c r="A182" s="208" t="s">
        <v>1142</v>
      </c>
      <c r="B182" s="209">
        <v>115</v>
      </c>
      <c r="C182" s="209">
        <v>113</v>
      </c>
      <c r="D182" s="210">
        <f t="shared" si="2"/>
        <v>98.26086956521739</v>
      </c>
    </row>
    <row r="183" spans="1:4" ht="16.5" customHeight="1">
      <c r="A183" s="208" t="s">
        <v>1143</v>
      </c>
      <c r="B183" s="209">
        <v>297</v>
      </c>
      <c r="C183" s="209">
        <v>291</v>
      </c>
      <c r="D183" s="210">
        <f t="shared" si="2"/>
        <v>97.97979797979798</v>
      </c>
    </row>
    <row r="184" spans="1:4" ht="16.5" customHeight="1">
      <c r="A184" s="208" t="s">
        <v>1144</v>
      </c>
      <c r="B184" s="209">
        <v>1366</v>
      </c>
      <c r="C184" s="209">
        <v>1254</v>
      </c>
      <c r="D184" s="210">
        <f t="shared" si="2"/>
        <v>91.800878477306</v>
      </c>
    </row>
    <row r="185" spans="1:4" ht="16.5" customHeight="1">
      <c r="A185" s="208" t="s">
        <v>1145</v>
      </c>
      <c r="B185" s="209">
        <v>573</v>
      </c>
      <c r="C185" s="209">
        <v>573</v>
      </c>
      <c r="D185" s="210">
        <f t="shared" si="2"/>
        <v>100</v>
      </c>
    </row>
    <row r="186" spans="1:4" ht="16.5" customHeight="1">
      <c r="A186" s="208" t="s">
        <v>1146</v>
      </c>
      <c r="B186" s="209">
        <v>1118</v>
      </c>
      <c r="C186" s="209">
        <v>1019</v>
      </c>
      <c r="D186" s="210">
        <f t="shared" si="2"/>
        <v>91.1449016100179</v>
      </c>
    </row>
    <row r="187" spans="1:4" ht="16.5" customHeight="1">
      <c r="A187" s="208" t="s">
        <v>1147</v>
      </c>
      <c r="B187" s="209">
        <v>904</v>
      </c>
      <c r="C187" s="209">
        <v>900</v>
      </c>
      <c r="D187" s="210">
        <f t="shared" si="2"/>
        <v>99.5575221238938</v>
      </c>
    </row>
    <row r="188" spans="1:4" ht="16.5" customHeight="1">
      <c r="A188" s="208" t="s">
        <v>1148</v>
      </c>
      <c r="B188" s="209">
        <v>1486</v>
      </c>
      <c r="C188" s="209">
        <v>1398</v>
      </c>
      <c r="D188" s="210">
        <f t="shared" si="2"/>
        <v>94.07806191117093</v>
      </c>
    </row>
    <row r="189" spans="1:4" ht="16.5" customHeight="1">
      <c r="A189" s="208" t="s">
        <v>1149</v>
      </c>
      <c r="B189" s="209">
        <v>241</v>
      </c>
      <c r="C189" s="209">
        <v>245</v>
      </c>
      <c r="D189" s="210">
        <f t="shared" si="2"/>
        <v>101.65975103734439</v>
      </c>
    </row>
    <row r="190" spans="1:4" ht="16.5" customHeight="1">
      <c r="A190" s="208" t="s">
        <v>1150</v>
      </c>
      <c r="B190" s="209">
        <v>1752</v>
      </c>
      <c r="C190" s="209">
        <v>1718</v>
      </c>
      <c r="D190" s="210">
        <f t="shared" si="2"/>
        <v>98.0593607305936</v>
      </c>
    </row>
    <row r="191" spans="1:4" ht="16.5" customHeight="1">
      <c r="A191" s="208" t="s">
        <v>1151</v>
      </c>
      <c r="B191" s="209">
        <v>1728</v>
      </c>
      <c r="C191" s="209">
        <v>1710</v>
      </c>
      <c r="D191" s="210">
        <f t="shared" si="2"/>
        <v>98.95833333333334</v>
      </c>
    </row>
    <row r="192" spans="1:4" ht="16.5" customHeight="1">
      <c r="A192" s="208" t="s">
        <v>1152</v>
      </c>
      <c r="B192" s="209">
        <v>124</v>
      </c>
      <c r="C192" s="209">
        <v>124</v>
      </c>
      <c r="D192" s="210">
        <f t="shared" si="2"/>
        <v>100</v>
      </c>
    </row>
    <row r="193" spans="1:4" ht="16.5" customHeight="1">
      <c r="A193" s="208" t="s">
        <v>1153</v>
      </c>
      <c r="B193" s="209">
        <v>590</v>
      </c>
      <c r="C193" s="209">
        <v>588</v>
      </c>
      <c r="D193" s="210">
        <f t="shared" si="2"/>
        <v>99.66101694915255</v>
      </c>
    </row>
    <row r="194" spans="1:4" ht="16.5" customHeight="1">
      <c r="A194" s="208" t="s">
        <v>1154</v>
      </c>
      <c r="B194" s="209">
        <v>896</v>
      </c>
      <c r="C194" s="209">
        <v>890</v>
      </c>
      <c r="D194" s="210">
        <f t="shared" si="2"/>
        <v>99.33035714285714</v>
      </c>
    </row>
    <row r="195" spans="1:4" ht="16.5" customHeight="1">
      <c r="A195" s="208" t="s">
        <v>1155</v>
      </c>
      <c r="B195" s="209">
        <v>1418</v>
      </c>
      <c r="C195" s="209">
        <v>1412</v>
      </c>
      <c r="D195" s="210">
        <f t="shared" si="2"/>
        <v>99.5768688293371</v>
      </c>
    </row>
    <row r="196" spans="1:4" ht="16.5" customHeight="1">
      <c r="A196" s="208" t="s">
        <v>1156</v>
      </c>
      <c r="B196" s="209">
        <v>3017</v>
      </c>
      <c r="C196" s="209">
        <v>2990</v>
      </c>
      <c r="D196" s="210">
        <f t="shared" si="2"/>
        <v>99.10507126284388</v>
      </c>
    </row>
    <row r="197" spans="1:4" ht="16.5" customHeight="1">
      <c r="A197" s="208" t="s">
        <v>1157</v>
      </c>
      <c r="B197" s="209">
        <v>760</v>
      </c>
      <c r="C197" s="209">
        <v>757</v>
      </c>
      <c r="D197" s="210">
        <f>C197/B197*100</f>
        <v>99.60526315789474</v>
      </c>
    </row>
    <row r="198" spans="1:4" ht="16.5" customHeight="1">
      <c r="A198" s="208" t="s">
        <v>1158</v>
      </c>
      <c r="B198" s="209">
        <v>1004</v>
      </c>
      <c r="C198" s="209">
        <v>1000</v>
      </c>
      <c r="D198" s="210">
        <f>C198/B198*100</f>
        <v>99.60159362549801</v>
      </c>
    </row>
    <row r="199" spans="1:4" ht="16.5" customHeight="1">
      <c r="A199" s="208" t="s">
        <v>1159</v>
      </c>
      <c r="B199" s="209">
        <v>641</v>
      </c>
      <c r="C199" s="209">
        <v>197</v>
      </c>
      <c r="D199" s="210">
        <f>C199/B199*100</f>
        <v>30.733229329173167</v>
      </c>
    </row>
    <row r="200" spans="1:4" ht="16.5" customHeight="1">
      <c r="A200" s="208" t="s">
        <v>1160</v>
      </c>
      <c r="B200" s="209">
        <v>1852</v>
      </c>
      <c r="C200" s="209">
        <v>1847</v>
      </c>
      <c r="D200" s="210">
        <f>C200/B200*100</f>
        <v>99.73002159827213</v>
      </c>
    </row>
    <row r="201" spans="1:4" ht="16.5" customHeight="1">
      <c r="A201" s="208" t="s">
        <v>1161</v>
      </c>
      <c r="B201" s="209">
        <v>1804</v>
      </c>
      <c r="C201" s="209">
        <v>1795</v>
      </c>
      <c r="D201" s="210">
        <f>C201/B201*100</f>
        <v>99.50110864745011</v>
      </c>
    </row>
    <row r="202" spans="1:4" ht="16.5" customHeight="1">
      <c r="A202" s="208" t="s">
        <v>1162</v>
      </c>
      <c r="B202" s="209">
        <v>252</v>
      </c>
      <c r="C202" s="209">
        <v>251</v>
      </c>
      <c r="D202" s="210">
        <f>C202/B202*100</f>
        <v>99.60317460317461</v>
      </c>
    </row>
    <row r="203" spans="1:4" ht="16.5" customHeight="1">
      <c r="A203" s="208" t="s">
        <v>1163</v>
      </c>
      <c r="B203" s="209">
        <v>1832</v>
      </c>
      <c r="C203" s="209">
        <v>1835</v>
      </c>
      <c r="D203" s="210">
        <f>C203/B203*100</f>
        <v>100.16375545851528</v>
      </c>
    </row>
    <row r="204" spans="1:4" ht="16.5" customHeight="1">
      <c r="A204" s="208" t="s">
        <v>1164</v>
      </c>
      <c r="B204" s="209">
        <v>1622</v>
      </c>
      <c r="C204" s="209">
        <v>1592</v>
      </c>
      <c r="D204" s="210">
        <f>C204/B204*100</f>
        <v>98.15043156596795</v>
      </c>
    </row>
    <row r="205" spans="1:4" ht="16.5" customHeight="1">
      <c r="A205" s="208" t="s">
        <v>1165</v>
      </c>
      <c r="B205" s="209">
        <v>590</v>
      </c>
      <c r="C205" s="209">
        <v>578</v>
      </c>
      <c r="D205" s="210">
        <f>C205/B205*100</f>
        <v>97.96610169491525</v>
      </c>
    </row>
    <row r="206" spans="1:4" ht="16.5" customHeight="1">
      <c r="A206" s="208" t="s">
        <v>1166</v>
      </c>
      <c r="B206" s="209">
        <v>1255</v>
      </c>
      <c r="C206" s="209">
        <v>1242</v>
      </c>
      <c r="D206" s="210">
        <f>C206/B206*100</f>
        <v>98.96414342629483</v>
      </c>
    </row>
    <row r="207" spans="1:4" ht="16.5" customHeight="1">
      <c r="A207" s="208" t="s">
        <v>1167</v>
      </c>
      <c r="B207" s="209">
        <v>1944</v>
      </c>
      <c r="C207" s="209">
        <v>1932</v>
      </c>
      <c r="D207" s="210">
        <f>C207/B207*100</f>
        <v>99.38271604938271</v>
      </c>
    </row>
    <row r="208" spans="1:4" ht="16.5" customHeight="1">
      <c r="A208" s="208" t="s">
        <v>1168</v>
      </c>
      <c r="B208" s="209">
        <v>2985</v>
      </c>
      <c r="C208" s="209">
        <v>2975</v>
      </c>
      <c r="D208" s="210">
        <f>C208/B208*100</f>
        <v>99.66499162479062</v>
      </c>
    </row>
    <row r="209" spans="1:4" ht="16.5" customHeight="1">
      <c r="A209" s="208" t="s">
        <v>1169</v>
      </c>
      <c r="B209" s="209">
        <v>200</v>
      </c>
      <c r="C209" s="209">
        <v>200</v>
      </c>
      <c r="D209" s="210">
        <f>C209/B209*100</f>
        <v>100</v>
      </c>
    </row>
    <row r="210" spans="1:4" ht="16.5" customHeight="1">
      <c r="A210" s="208" t="s">
        <v>1170</v>
      </c>
      <c r="B210" s="209">
        <v>350</v>
      </c>
      <c r="C210" s="209">
        <v>229</v>
      </c>
      <c r="D210" s="210">
        <f>C210/B210*100</f>
        <v>65.42857142857143</v>
      </c>
    </row>
    <row r="211" spans="1:4" ht="16.5" customHeight="1">
      <c r="A211" s="208" t="s">
        <v>1171</v>
      </c>
      <c r="B211" s="209">
        <v>779</v>
      </c>
      <c r="C211" s="209">
        <v>447</v>
      </c>
      <c r="D211" s="210">
        <f>C211/B211*100</f>
        <v>57.381258023106554</v>
      </c>
    </row>
    <row r="212" spans="1:4" ht="16.5" customHeight="1">
      <c r="A212" s="208" t="s">
        <v>1172</v>
      </c>
      <c r="B212" s="209">
        <v>1095</v>
      </c>
      <c r="C212" s="209">
        <v>1097</v>
      </c>
      <c r="D212" s="210">
        <f>C212/B212*100</f>
        <v>100.1826484018265</v>
      </c>
    </row>
    <row r="213" spans="1:4" ht="16.5" customHeight="1">
      <c r="A213" s="208" t="s">
        <v>1173</v>
      </c>
      <c r="B213" s="209">
        <v>1921</v>
      </c>
      <c r="C213" s="209">
        <v>1784</v>
      </c>
      <c r="D213" s="210">
        <f>C213/B213*100</f>
        <v>92.86829776158251</v>
      </c>
    </row>
    <row r="214" spans="1:4" ht="16.5" customHeight="1">
      <c r="A214" s="208" t="s">
        <v>1174</v>
      </c>
      <c r="B214" s="209">
        <v>170</v>
      </c>
      <c r="C214" s="209">
        <v>146</v>
      </c>
      <c r="D214" s="210">
        <f>C214/B214*100</f>
        <v>85.88235294117646</v>
      </c>
    </row>
    <row r="215" spans="1:4" ht="16.5" customHeight="1">
      <c r="A215" s="208" t="s">
        <v>1175</v>
      </c>
      <c r="B215" s="209">
        <v>3150</v>
      </c>
      <c r="C215" s="209">
        <v>3143</v>
      </c>
      <c r="D215" s="210">
        <f>C215/B215*100</f>
        <v>99.77777777777777</v>
      </c>
    </row>
    <row r="216" spans="1:4" ht="16.5" customHeight="1">
      <c r="A216" s="208" t="s">
        <v>1176</v>
      </c>
      <c r="B216" s="209">
        <v>1415</v>
      </c>
      <c r="C216" s="209">
        <v>1292</v>
      </c>
      <c r="D216" s="210">
        <f>C216/B216*100</f>
        <v>91.30742049469964</v>
      </c>
    </row>
    <row r="217" spans="1:4" ht="16.5" customHeight="1">
      <c r="A217" s="208" t="s">
        <v>1177</v>
      </c>
      <c r="B217" s="209">
        <v>2489</v>
      </c>
      <c r="C217" s="209">
        <v>2462</v>
      </c>
      <c r="D217" s="210">
        <f>C217/B217*100</f>
        <v>98.9152269987947</v>
      </c>
    </row>
    <row r="218" spans="1:4" ht="16.5" customHeight="1">
      <c r="A218" s="208" t="s">
        <v>1178</v>
      </c>
      <c r="B218" s="209">
        <v>1460</v>
      </c>
      <c r="C218" s="209">
        <v>1461</v>
      </c>
      <c r="D218" s="210">
        <f>C218/B218*100</f>
        <v>100.06849315068493</v>
      </c>
    </row>
    <row r="219" spans="1:4" s="212" customFormat="1" ht="16.5" customHeight="1">
      <c r="A219" s="211" t="s">
        <v>1185</v>
      </c>
      <c r="B219" s="209">
        <v>349016</v>
      </c>
      <c r="C219" s="209">
        <v>338871</v>
      </c>
      <c r="D219" s="210">
        <f>C219/B219*100</f>
        <v>97.09325646961744</v>
      </c>
    </row>
    <row r="220" spans="1:4" ht="18.75" customHeight="1">
      <c r="A220" s="213" t="s">
        <v>1186</v>
      </c>
      <c r="B220" s="213"/>
      <c r="C220" s="213"/>
      <c r="D220" s="213"/>
    </row>
    <row r="221" spans="2:4" s="212" customFormat="1" ht="16.5" customHeight="1">
      <c r="B221" s="214"/>
      <c r="C221" s="214"/>
      <c r="D221" s="215"/>
    </row>
    <row r="222" spans="2:4" s="212" customFormat="1" ht="16.5" customHeight="1">
      <c r="B222" s="214"/>
      <c r="C222" s="214"/>
      <c r="D222" s="215"/>
    </row>
    <row r="223" spans="2:4" s="212" customFormat="1" ht="16.5" customHeight="1">
      <c r="B223" s="214"/>
      <c r="C223" s="214"/>
      <c r="D223" s="215"/>
    </row>
    <row r="224" spans="2:4" s="212" customFormat="1" ht="16.5" customHeight="1">
      <c r="B224" s="214"/>
      <c r="C224" s="214"/>
      <c r="D224" s="215"/>
    </row>
    <row r="225" spans="2:4" s="212" customFormat="1" ht="16.5" customHeight="1">
      <c r="B225" s="214"/>
      <c r="C225" s="214"/>
      <c r="D225" s="215"/>
    </row>
    <row r="226" spans="2:4" s="212" customFormat="1" ht="16.5" customHeight="1">
      <c r="B226" s="214"/>
      <c r="C226" s="214"/>
      <c r="D226" s="215"/>
    </row>
    <row r="227" spans="2:4" s="212" customFormat="1" ht="16.5" customHeight="1">
      <c r="B227" s="214"/>
      <c r="C227" s="214"/>
      <c r="D227" s="215"/>
    </row>
    <row r="228" spans="2:4" s="212" customFormat="1" ht="16.5" customHeight="1">
      <c r="B228" s="214"/>
      <c r="C228" s="214"/>
      <c r="D228" s="215"/>
    </row>
    <row r="229" spans="2:4" s="212" customFormat="1" ht="16.5" customHeight="1">
      <c r="B229" s="214"/>
      <c r="C229" s="214"/>
      <c r="D229" s="215"/>
    </row>
    <row r="230" spans="2:4" s="212" customFormat="1" ht="16.5" customHeight="1">
      <c r="B230" s="214"/>
      <c r="C230" s="214"/>
      <c r="D230" s="215"/>
    </row>
    <row r="231" spans="2:4" s="212" customFormat="1" ht="16.5" customHeight="1">
      <c r="B231" s="214"/>
      <c r="C231" s="214"/>
      <c r="D231" s="215"/>
    </row>
    <row r="232" spans="2:4" s="212" customFormat="1" ht="16.5" customHeight="1">
      <c r="B232" s="214"/>
      <c r="C232" s="214"/>
      <c r="D232" s="215"/>
    </row>
    <row r="233" spans="2:4" s="212" customFormat="1" ht="16.5" customHeight="1">
      <c r="B233" s="214"/>
      <c r="C233" s="214"/>
      <c r="D233" s="215"/>
    </row>
    <row r="234" spans="2:4" s="212" customFormat="1" ht="16.5" customHeight="1">
      <c r="B234" s="214"/>
      <c r="C234" s="214"/>
      <c r="D234" s="215"/>
    </row>
    <row r="235" spans="2:4" s="212" customFormat="1" ht="16.5" customHeight="1">
      <c r="B235" s="214"/>
      <c r="C235" s="214"/>
      <c r="D235" s="215"/>
    </row>
    <row r="236" spans="2:4" s="212" customFormat="1" ht="16.5" customHeight="1">
      <c r="B236" s="214"/>
      <c r="C236" s="214"/>
      <c r="D236" s="215"/>
    </row>
    <row r="237" spans="2:4" s="212" customFormat="1" ht="16.5" customHeight="1">
      <c r="B237" s="214"/>
      <c r="C237" s="214"/>
      <c r="D237" s="215"/>
    </row>
    <row r="238" spans="2:4" s="212" customFormat="1" ht="16.5" customHeight="1">
      <c r="B238" s="214"/>
      <c r="C238" s="214"/>
      <c r="D238" s="215"/>
    </row>
    <row r="239" spans="2:4" s="212" customFormat="1" ht="16.5" customHeight="1">
      <c r="B239" s="214"/>
      <c r="C239" s="214"/>
      <c r="D239" s="215"/>
    </row>
    <row r="240" spans="2:4" s="212" customFormat="1" ht="16.5" customHeight="1">
      <c r="B240" s="214"/>
      <c r="C240" s="214"/>
      <c r="D240" s="215"/>
    </row>
    <row r="241" spans="2:4" s="212" customFormat="1" ht="16.5" customHeight="1">
      <c r="B241" s="214"/>
      <c r="C241" s="214"/>
      <c r="D241" s="215"/>
    </row>
    <row r="242" spans="2:4" s="212" customFormat="1" ht="16.5" customHeight="1">
      <c r="B242" s="214"/>
      <c r="C242" s="214"/>
      <c r="D242" s="215"/>
    </row>
    <row r="243" spans="2:4" s="212" customFormat="1" ht="16.5" customHeight="1">
      <c r="B243" s="214"/>
      <c r="C243" s="214"/>
      <c r="D243" s="215"/>
    </row>
    <row r="244" spans="2:4" s="212" customFormat="1" ht="16.5" customHeight="1">
      <c r="B244" s="214"/>
      <c r="C244" s="214"/>
      <c r="D244" s="215"/>
    </row>
    <row r="245" spans="2:4" s="212" customFormat="1" ht="16.5" customHeight="1">
      <c r="B245" s="214"/>
      <c r="C245" s="214"/>
      <c r="D245" s="215"/>
    </row>
    <row r="246" spans="2:4" s="212" customFormat="1" ht="16.5" customHeight="1">
      <c r="B246" s="214"/>
      <c r="C246" s="214"/>
      <c r="D246" s="215"/>
    </row>
    <row r="247" spans="2:4" s="212" customFormat="1" ht="16.5" customHeight="1">
      <c r="B247" s="214"/>
      <c r="C247" s="214"/>
      <c r="D247" s="215"/>
    </row>
    <row r="248" spans="2:4" s="212" customFormat="1" ht="16.5" customHeight="1">
      <c r="B248" s="214"/>
      <c r="C248" s="214"/>
      <c r="D248" s="215"/>
    </row>
    <row r="249" spans="2:4" s="212" customFormat="1" ht="16.5" customHeight="1">
      <c r="B249" s="214"/>
      <c r="C249" s="214"/>
      <c r="D249" s="215"/>
    </row>
    <row r="250" spans="2:4" s="212" customFormat="1" ht="16.5" customHeight="1">
      <c r="B250" s="214"/>
      <c r="C250" s="214"/>
      <c r="D250" s="215"/>
    </row>
    <row r="251" spans="2:4" s="212" customFormat="1" ht="16.5" customHeight="1">
      <c r="B251" s="214"/>
      <c r="C251" s="214"/>
      <c r="D251" s="215"/>
    </row>
    <row r="252" spans="2:4" s="212" customFormat="1" ht="16.5" customHeight="1">
      <c r="B252" s="214"/>
      <c r="C252" s="214"/>
      <c r="D252" s="215"/>
    </row>
    <row r="253" spans="2:4" s="212" customFormat="1" ht="16.5" customHeight="1">
      <c r="B253" s="214"/>
      <c r="C253" s="214"/>
      <c r="D253" s="215"/>
    </row>
    <row r="254" spans="2:4" s="212" customFormat="1" ht="16.5" customHeight="1">
      <c r="B254" s="214"/>
      <c r="C254" s="214"/>
      <c r="D254" s="215"/>
    </row>
    <row r="255" spans="2:4" s="212" customFormat="1" ht="16.5" customHeight="1">
      <c r="B255" s="214"/>
      <c r="C255" s="214"/>
      <c r="D255" s="215"/>
    </row>
    <row r="256" spans="2:4" s="212" customFormat="1" ht="16.5" customHeight="1">
      <c r="B256" s="214"/>
      <c r="C256" s="214"/>
      <c r="D256" s="215"/>
    </row>
    <row r="257" spans="2:4" s="212" customFormat="1" ht="16.5" customHeight="1">
      <c r="B257" s="214"/>
      <c r="C257" s="214"/>
      <c r="D257" s="215"/>
    </row>
    <row r="258" spans="2:4" s="212" customFormat="1" ht="16.5" customHeight="1">
      <c r="B258" s="214"/>
      <c r="C258" s="214"/>
      <c r="D258" s="215"/>
    </row>
    <row r="259" spans="2:4" s="212" customFormat="1" ht="16.5" customHeight="1">
      <c r="B259" s="214"/>
      <c r="C259" s="214"/>
      <c r="D259" s="215"/>
    </row>
    <row r="260" spans="2:4" s="212" customFormat="1" ht="16.5" customHeight="1">
      <c r="B260" s="214"/>
      <c r="C260" s="214"/>
      <c r="D260" s="215"/>
    </row>
    <row r="261" spans="2:4" s="212" customFormat="1" ht="16.5" customHeight="1">
      <c r="B261" s="214"/>
      <c r="C261" s="214"/>
      <c r="D261" s="215"/>
    </row>
    <row r="262" spans="2:4" s="212" customFormat="1" ht="16.5" customHeight="1">
      <c r="B262" s="214"/>
      <c r="C262" s="214"/>
      <c r="D262" s="215"/>
    </row>
    <row r="263" spans="2:4" s="212" customFormat="1" ht="16.5" customHeight="1">
      <c r="B263" s="214"/>
      <c r="C263" s="214"/>
      <c r="D263" s="215"/>
    </row>
    <row r="264" spans="2:4" s="212" customFormat="1" ht="16.5" customHeight="1">
      <c r="B264" s="214"/>
      <c r="C264" s="214"/>
      <c r="D264" s="215"/>
    </row>
    <row r="265" spans="2:4" s="212" customFormat="1" ht="16.5" customHeight="1">
      <c r="B265" s="214"/>
      <c r="C265" s="214"/>
      <c r="D265" s="215"/>
    </row>
    <row r="266" spans="2:4" s="212" customFormat="1" ht="16.5" customHeight="1">
      <c r="B266" s="214"/>
      <c r="C266" s="214"/>
      <c r="D266" s="215"/>
    </row>
    <row r="267" spans="2:4" s="212" customFormat="1" ht="16.5" customHeight="1">
      <c r="B267" s="214"/>
      <c r="C267" s="214"/>
      <c r="D267" s="215"/>
    </row>
    <row r="268" spans="2:4" s="212" customFormat="1" ht="16.5" customHeight="1">
      <c r="B268" s="214"/>
      <c r="C268" s="214"/>
      <c r="D268" s="215"/>
    </row>
    <row r="269" spans="2:4" s="212" customFormat="1" ht="16.5" customHeight="1">
      <c r="B269" s="214"/>
      <c r="C269" s="214"/>
      <c r="D269" s="215"/>
    </row>
    <row r="270" spans="2:4" s="212" customFormat="1" ht="16.5" customHeight="1">
      <c r="B270" s="214"/>
      <c r="C270" s="214"/>
      <c r="D270" s="215"/>
    </row>
    <row r="271" spans="2:4" s="212" customFormat="1" ht="16.5" customHeight="1">
      <c r="B271" s="214"/>
      <c r="C271" s="214"/>
      <c r="D271" s="215"/>
    </row>
    <row r="272" spans="2:4" s="212" customFormat="1" ht="16.5" customHeight="1">
      <c r="B272" s="214"/>
      <c r="C272" s="214"/>
      <c r="D272" s="215"/>
    </row>
    <row r="273" spans="2:4" s="212" customFormat="1" ht="16.5" customHeight="1">
      <c r="B273" s="214"/>
      <c r="C273" s="214"/>
      <c r="D273" s="215"/>
    </row>
    <row r="274" spans="2:4" s="212" customFormat="1" ht="16.5" customHeight="1">
      <c r="B274" s="214"/>
      <c r="C274" s="214"/>
      <c r="D274" s="215"/>
    </row>
    <row r="275" spans="2:4" s="212" customFormat="1" ht="16.5" customHeight="1">
      <c r="B275" s="214"/>
      <c r="C275" s="214"/>
      <c r="D275" s="215"/>
    </row>
    <row r="276" spans="2:4" s="212" customFormat="1" ht="16.5" customHeight="1">
      <c r="B276" s="214"/>
      <c r="C276" s="214"/>
      <c r="D276" s="215"/>
    </row>
    <row r="277" spans="2:4" s="212" customFormat="1" ht="16.5" customHeight="1">
      <c r="B277" s="214"/>
      <c r="C277" s="214"/>
      <c r="D277" s="215"/>
    </row>
    <row r="278" spans="2:4" s="212" customFormat="1" ht="16.5" customHeight="1">
      <c r="B278" s="214"/>
      <c r="C278" s="214"/>
      <c r="D278" s="215"/>
    </row>
    <row r="279" spans="2:4" s="212" customFormat="1" ht="16.5" customHeight="1">
      <c r="B279" s="214"/>
      <c r="C279" s="214"/>
      <c r="D279" s="215"/>
    </row>
    <row r="280" spans="2:4" s="212" customFormat="1" ht="16.5" customHeight="1">
      <c r="B280" s="214"/>
      <c r="C280" s="214"/>
      <c r="D280" s="215"/>
    </row>
    <row r="281" spans="2:4" s="212" customFormat="1" ht="16.5" customHeight="1">
      <c r="B281" s="214"/>
      <c r="C281" s="214"/>
      <c r="D281" s="215"/>
    </row>
    <row r="282" spans="2:4" s="212" customFormat="1" ht="16.5" customHeight="1">
      <c r="B282" s="214"/>
      <c r="C282" s="214"/>
      <c r="D282" s="215"/>
    </row>
    <row r="283" spans="2:4" s="212" customFormat="1" ht="16.5" customHeight="1">
      <c r="B283" s="214"/>
      <c r="C283" s="214"/>
      <c r="D283" s="215"/>
    </row>
    <row r="284" spans="2:4" s="212" customFormat="1" ht="16.5" customHeight="1">
      <c r="B284" s="214"/>
      <c r="C284" s="214"/>
      <c r="D284" s="215"/>
    </row>
    <row r="285" spans="2:4" s="212" customFormat="1" ht="16.5" customHeight="1">
      <c r="B285" s="214"/>
      <c r="C285" s="214"/>
      <c r="D285" s="215"/>
    </row>
    <row r="286" spans="2:4" s="212" customFormat="1" ht="16.5" customHeight="1">
      <c r="B286" s="214"/>
      <c r="C286" s="214"/>
      <c r="D286" s="215"/>
    </row>
    <row r="287" spans="2:4" s="212" customFormat="1" ht="16.5" customHeight="1">
      <c r="B287" s="214"/>
      <c r="C287" s="214"/>
      <c r="D287" s="215"/>
    </row>
    <row r="288" spans="2:4" s="212" customFormat="1" ht="16.5" customHeight="1">
      <c r="B288" s="214"/>
      <c r="C288" s="214"/>
      <c r="D288" s="215"/>
    </row>
    <row r="289" spans="2:4" s="212" customFormat="1" ht="16.5" customHeight="1">
      <c r="B289" s="214"/>
      <c r="C289" s="214"/>
      <c r="D289" s="215"/>
    </row>
    <row r="290" spans="2:4" s="212" customFormat="1" ht="16.5" customHeight="1">
      <c r="B290" s="214"/>
      <c r="C290" s="214"/>
      <c r="D290" s="215"/>
    </row>
    <row r="291" spans="2:4" s="212" customFormat="1" ht="16.5" customHeight="1">
      <c r="B291" s="214"/>
      <c r="C291" s="214"/>
      <c r="D291" s="215"/>
    </row>
    <row r="292" spans="2:4" s="212" customFormat="1" ht="16.5" customHeight="1">
      <c r="B292" s="214"/>
      <c r="C292" s="214"/>
      <c r="D292" s="215"/>
    </row>
    <row r="293" spans="2:4" s="212" customFormat="1" ht="16.5" customHeight="1">
      <c r="B293" s="214"/>
      <c r="C293" s="214"/>
      <c r="D293" s="215"/>
    </row>
    <row r="294" spans="2:4" s="212" customFormat="1" ht="16.5" customHeight="1">
      <c r="B294" s="214"/>
      <c r="C294" s="214"/>
      <c r="D294" s="215"/>
    </row>
    <row r="295" spans="2:4" s="212" customFormat="1" ht="16.5" customHeight="1">
      <c r="B295" s="214"/>
      <c r="C295" s="214"/>
      <c r="D295" s="215"/>
    </row>
    <row r="296" spans="2:4" s="212" customFormat="1" ht="16.5" customHeight="1">
      <c r="B296" s="214"/>
      <c r="C296" s="214"/>
      <c r="D296" s="215"/>
    </row>
    <row r="297" spans="2:4" s="212" customFormat="1" ht="16.5" customHeight="1">
      <c r="B297" s="214"/>
      <c r="C297" s="214"/>
      <c r="D297" s="215"/>
    </row>
    <row r="298" spans="2:4" s="212" customFormat="1" ht="16.5" customHeight="1">
      <c r="B298" s="214"/>
      <c r="C298" s="214"/>
      <c r="D298" s="215"/>
    </row>
    <row r="299" spans="2:4" s="212" customFormat="1" ht="16.5" customHeight="1">
      <c r="B299" s="214"/>
      <c r="C299" s="214"/>
      <c r="D299" s="215"/>
    </row>
    <row r="300" spans="2:4" s="212" customFormat="1" ht="16.5" customHeight="1">
      <c r="B300" s="214"/>
      <c r="C300" s="214"/>
      <c r="D300" s="215"/>
    </row>
    <row r="301" spans="2:4" s="212" customFormat="1" ht="16.5" customHeight="1">
      <c r="B301" s="214"/>
      <c r="C301" s="214"/>
      <c r="D301" s="215"/>
    </row>
    <row r="302" spans="2:4" s="212" customFormat="1" ht="16.5" customHeight="1">
      <c r="B302" s="214"/>
      <c r="C302" s="214"/>
      <c r="D302" s="215"/>
    </row>
    <row r="303" spans="2:4" s="212" customFormat="1" ht="16.5" customHeight="1">
      <c r="B303" s="214"/>
      <c r="C303" s="214"/>
      <c r="D303" s="215"/>
    </row>
    <row r="304" spans="2:4" s="212" customFormat="1" ht="16.5" customHeight="1">
      <c r="B304" s="214"/>
      <c r="C304" s="214"/>
      <c r="D304" s="215"/>
    </row>
    <row r="305" spans="2:4" s="212" customFormat="1" ht="16.5" customHeight="1">
      <c r="B305" s="214"/>
      <c r="C305" s="214"/>
      <c r="D305" s="215"/>
    </row>
    <row r="306" spans="2:4" s="212" customFormat="1" ht="16.5" customHeight="1">
      <c r="B306" s="214"/>
      <c r="C306" s="214"/>
      <c r="D306" s="215"/>
    </row>
    <row r="307" spans="2:4" s="212" customFormat="1" ht="16.5" customHeight="1">
      <c r="B307" s="214"/>
      <c r="C307" s="214"/>
      <c r="D307" s="215"/>
    </row>
    <row r="308" spans="2:4" s="212" customFormat="1" ht="16.5" customHeight="1">
      <c r="B308" s="214"/>
      <c r="C308" s="214"/>
      <c r="D308" s="215"/>
    </row>
    <row r="309" spans="2:4" s="212" customFormat="1" ht="16.5" customHeight="1">
      <c r="B309" s="214"/>
      <c r="C309" s="214"/>
      <c r="D309" s="215"/>
    </row>
    <row r="310" spans="2:4" s="212" customFormat="1" ht="16.5" customHeight="1">
      <c r="B310" s="214"/>
      <c r="C310" s="214"/>
      <c r="D310" s="215"/>
    </row>
    <row r="311" spans="2:4" s="212" customFormat="1" ht="16.5" customHeight="1">
      <c r="B311" s="214"/>
      <c r="C311" s="214"/>
      <c r="D311" s="215"/>
    </row>
    <row r="312" spans="2:4" s="212" customFormat="1" ht="16.5" customHeight="1">
      <c r="B312" s="214"/>
      <c r="C312" s="214"/>
      <c r="D312" s="215"/>
    </row>
    <row r="313" spans="2:4" s="212" customFormat="1" ht="16.5" customHeight="1">
      <c r="B313" s="214"/>
      <c r="C313" s="214"/>
      <c r="D313" s="215"/>
    </row>
    <row r="314" spans="2:4" s="212" customFormat="1" ht="16.5" customHeight="1">
      <c r="B314" s="214"/>
      <c r="C314" s="214"/>
      <c r="D314" s="215"/>
    </row>
    <row r="315" spans="2:4" s="212" customFormat="1" ht="16.5" customHeight="1">
      <c r="B315" s="214"/>
      <c r="C315" s="214"/>
      <c r="D315" s="215"/>
    </row>
    <row r="316" spans="2:4" s="212" customFormat="1" ht="16.5" customHeight="1">
      <c r="B316" s="214"/>
      <c r="C316" s="214"/>
      <c r="D316" s="215"/>
    </row>
    <row r="317" spans="2:4" s="212" customFormat="1" ht="16.5" customHeight="1">
      <c r="B317" s="214"/>
      <c r="C317" s="214"/>
      <c r="D317" s="215"/>
    </row>
    <row r="318" spans="2:4" s="212" customFormat="1" ht="16.5" customHeight="1">
      <c r="B318" s="214"/>
      <c r="C318" s="214"/>
      <c r="D318" s="215"/>
    </row>
    <row r="319" spans="2:4" s="212" customFormat="1" ht="16.5" customHeight="1">
      <c r="B319" s="214"/>
      <c r="C319" s="214"/>
      <c r="D319" s="215"/>
    </row>
    <row r="320" spans="2:4" s="212" customFormat="1" ht="16.5" customHeight="1">
      <c r="B320" s="214"/>
      <c r="C320" s="214"/>
      <c r="D320" s="215"/>
    </row>
    <row r="321" spans="2:4" s="212" customFormat="1" ht="16.5" customHeight="1">
      <c r="B321" s="214"/>
      <c r="C321" s="214"/>
      <c r="D321" s="215"/>
    </row>
    <row r="322" spans="2:4" s="212" customFormat="1" ht="16.5" customHeight="1">
      <c r="B322" s="214"/>
      <c r="C322" s="214"/>
      <c r="D322" s="215"/>
    </row>
    <row r="323" spans="2:4" s="212" customFormat="1" ht="16.5" customHeight="1">
      <c r="B323" s="214"/>
      <c r="C323" s="214"/>
      <c r="D323" s="215"/>
    </row>
    <row r="324" spans="2:4" s="212" customFormat="1" ht="16.5" customHeight="1">
      <c r="B324" s="214"/>
      <c r="C324" s="214"/>
      <c r="D324" s="215"/>
    </row>
    <row r="325" spans="2:4" s="212" customFormat="1" ht="16.5" customHeight="1">
      <c r="B325" s="214"/>
      <c r="C325" s="214"/>
      <c r="D325" s="215"/>
    </row>
    <row r="326" spans="2:4" s="212" customFormat="1" ht="16.5" customHeight="1">
      <c r="B326" s="214"/>
      <c r="C326" s="214"/>
      <c r="D326" s="215"/>
    </row>
    <row r="327" spans="2:4" s="212" customFormat="1" ht="16.5" customHeight="1">
      <c r="B327" s="214"/>
      <c r="C327" s="214"/>
      <c r="D327" s="215"/>
    </row>
    <row r="328" spans="2:4" s="212" customFormat="1" ht="16.5" customHeight="1">
      <c r="B328" s="214"/>
      <c r="C328" s="214"/>
      <c r="D328" s="215"/>
    </row>
    <row r="329" spans="2:4" s="212" customFormat="1" ht="16.5" customHeight="1">
      <c r="B329" s="214"/>
      <c r="C329" s="214"/>
      <c r="D329" s="215"/>
    </row>
    <row r="330" spans="2:4" s="212" customFormat="1" ht="16.5" customHeight="1">
      <c r="B330" s="214"/>
      <c r="C330" s="214"/>
      <c r="D330" s="215"/>
    </row>
    <row r="331" spans="2:4" s="212" customFormat="1" ht="16.5" customHeight="1">
      <c r="B331" s="214"/>
      <c r="C331" s="214"/>
      <c r="D331" s="215"/>
    </row>
    <row r="332" spans="2:4" s="212" customFormat="1" ht="16.5" customHeight="1">
      <c r="B332" s="214"/>
      <c r="C332" s="214"/>
      <c r="D332" s="215"/>
    </row>
    <row r="333" spans="2:4" s="212" customFormat="1" ht="16.5" customHeight="1">
      <c r="B333" s="214"/>
      <c r="C333" s="214"/>
      <c r="D333" s="215"/>
    </row>
    <row r="334" spans="2:4" s="212" customFormat="1" ht="16.5" customHeight="1">
      <c r="B334" s="214"/>
      <c r="C334" s="214"/>
      <c r="D334" s="215"/>
    </row>
    <row r="335" spans="2:4" s="212" customFormat="1" ht="16.5" customHeight="1">
      <c r="B335" s="214"/>
      <c r="C335" s="214"/>
      <c r="D335" s="215"/>
    </row>
    <row r="336" spans="2:4" s="212" customFormat="1" ht="16.5" customHeight="1">
      <c r="B336" s="214"/>
      <c r="C336" s="214"/>
      <c r="D336" s="215"/>
    </row>
    <row r="337" spans="2:4" s="212" customFormat="1" ht="16.5" customHeight="1">
      <c r="B337" s="214"/>
      <c r="C337" s="214"/>
      <c r="D337" s="215"/>
    </row>
    <row r="338" spans="2:4" s="212" customFormat="1" ht="16.5" customHeight="1">
      <c r="B338" s="214"/>
      <c r="C338" s="214"/>
      <c r="D338" s="215"/>
    </row>
    <row r="339" spans="2:4" s="212" customFormat="1" ht="16.5" customHeight="1">
      <c r="B339" s="214"/>
      <c r="C339" s="214"/>
      <c r="D339" s="215"/>
    </row>
    <row r="340" spans="2:4" s="212" customFormat="1" ht="16.5" customHeight="1">
      <c r="B340" s="214"/>
      <c r="C340" s="214"/>
      <c r="D340" s="215"/>
    </row>
    <row r="341" spans="2:4" s="212" customFormat="1" ht="16.5" customHeight="1">
      <c r="B341" s="214"/>
      <c r="C341" s="214"/>
      <c r="D341" s="215"/>
    </row>
    <row r="342" spans="2:4" s="212" customFormat="1" ht="16.5" customHeight="1">
      <c r="B342" s="214"/>
      <c r="C342" s="214"/>
      <c r="D342" s="215"/>
    </row>
    <row r="343" spans="2:4" s="212" customFormat="1" ht="16.5" customHeight="1">
      <c r="B343" s="214"/>
      <c r="C343" s="214"/>
      <c r="D343" s="215"/>
    </row>
    <row r="344" spans="2:4" s="212" customFormat="1" ht="16.5" customHeight="1">
      <c r="B344" s="214"/>
      <c r="C344" s="214"/>
      <c r="D344" s="215"/>
    </row>
    <row r="345" spans="2:4" s="212" customFormat="1" ht="16.5" customHeight="1">
      <c r="B345" s="214"/>
      <c r="C345" s="214"/>
      <c r="D345" s="215"/>
    </row>
    <row r="346" spans="2:4" s="212" customFormat="1" ht="16.5" customHeight="1">
      <c r="B346" s="214"/>
      <c r="C346" s="214"/>
      <c r="D346" s="215"/>
    </row>
    <row r="347" spans="2:4" s="212" customFormat="1" ht="16.5" customHeight="1">
      <c r="B347" s="214"/>
      <c r="C347" s="214"/>
      <c r="D347" s="215"/>
    </row>
    <row r="348" spans="2:4" s="212" customFormat="1" ht="16.5" customHeight="1">
      <c r="B348" s="214"/>
      <c r="C348" s="214"/>
      <c r="D348" s="215"/>
    </row>
    <row r="349" spans="2:4" s="212" customFormat="1" ht="16.5" customHeight="1">
      <c r="B349" s="214"/>
      <c r="C349" s="214"/>
      <c r="D349" s="215"/>
    </row>
    <row r="350" spans="2:4" s="212" customFormat="1" ht="16.5" customHeight="1">
      <c r="B350" s="214"/>
      <c r="C350" s="214"/>
      <c r="D350" s="215"/>
    </row>
    <row r="351" spans="2:4" s="212" customFormat="1" ht="16.5" customHeight="1">
      <c r="B351" s="214"/>
      <c r="C351" s="214"/>
      <c r="D351" s="215"/>
    </row>
    <row r="352" spans="2:4" s="212" customFormat="1" ht="16.5" customHeight="1">
      <c r="B352" s="214"/>
      <c r="C352" s="214"/>
      <c r="D352" s="215"/>
    </row>
    <row r="353" spans="2:4" s="212" customFormat="1" ht="16.5" customHeight="1">
      <c r="B353" s="214"/>
      <c r="C353" s="214"/>
      <c r="D353" s="215"/>
    </row>
    <row r="354" spans="2:4" s="212" customFormat="1" ht="16.5" customHeight="1">
      <c r="B354" s="214"/>
      <c r="C354" s="214"/>
      <c r="D354" s="215"/>
    </row>
    <row r="355" spans="2:4" s="212" customFormat="1" ht="16.5" customHeight="1">
      <c r="B355" s="214"/>
      <c r="C355" s="214"/>
      <c r="D355" s="215"/>
    </row>
    <row r="356" spans="2:4" s="212" customFormat="1" ht="16.5" customHeight="1">
      <c r="B356" s="214"/>
      <c r="C356" s="214"/>
      <c r="D356" s="215"/>
    </row>
    <row r="357" spans="2:4" s="212" customFormat="1" ht="16.5" customHeight="1">
      <c r="B357" s="214"/>
      <c r="C357" s="214"/>
      <c r="D357" s="215"/>
    </row>
    <row r="358" spans="2:4" s="212" customFormat="1" ht="16.5" customHeight="1">
      <c r="B358" s="214"/>
      <c r="C358" s="214"/>
      <c r="D358" s="215"/>
    </row>
    <row r="359" spans="2:4" s="212" customFormat="1" ht="16.5" customHeight="1">
      <c r="B359" s="214"/>
      <c r="C359" s="214"/>
      <c r="D359" s="215"/>
    </row>
    <row r="360" spans="2:4" s="212" customFormat="1" ht="16.5" customHeight="1">
      <c r="B360" s="214"/>
      <c r="C360" s="214"/>
      <c r="D360" s="215"/>
    </row>
    <row r="361" spans="2:4" s="212" customFormat="1" ht="16.5" customHeight="1">
      <c r="B361" s="214"/>
      <c r="C361" s="214"/>
      <c r="D361" s="215"/>
    </row>
    <row r="362" spans="2:4" s="212" customFormat="1" ht="16.5" customHeight="1">
      <c r="B362" s="214"/>
      <c r="C362" s="214"/>
      <c r="D362" s="215"/>
    </row>
    <row r="363" spans="2:4" s="212" customFormat="1" ht="16.5" customHeight="1">
      <c r="B363" s="214"/>
      <c r="C363" s="214"/>
      <c r="D363" s="215"/>
    </row>
    <row r="364" spans="2:4" s="212" customFormat="1" ht="16.5" customHeight="1">
      <c r="B364" s="214"/>
      <c r="C364" s="214"/>
      <c r="D364" s="215"/>
    </row>
    <row r="365" spans="2:4" s="212" customFormat="1" ht="16.5" customHeight="1">
      <c r="B365" s="214"/>
      <c r="C365" s="214"/>
      <c r="D365" s="215"/>
    </row>
    <row r="366" spans="2:4" s="212" customFormat="1" ht="16.5" customHeight="1">
      <c r="B366" s="214"/>
      <c r="C366" s="214"/>
      <c r="D366" s="215"/>
    </row>
    <row r="367" spans="2:4" s="212" customFormat="1" ht="16.5" customHeight="1">
      <c r="B367" s="214"/>
      <c r="C367" s="214"/>
      <c r="D367" s="215"/>
    </row>
    <row r="368" spans="2:4" s="212" customFormat="1" ht="16.5" customHeight="1">
      <c r="B368" s="214"/>
      <c r="C368" s="214"/>
      <c r="D368" s="215"/>
    </row>
    <row r="369" spans="2:4" s="212" customFormat="1" ht="16.5" customHeight="1">
      <c r="B369" s="214"/>
      <c r="C369" s="214"/>
      <c r="D369" s="215"/>
    </row>
    <row r="370" spans="2:4" s="212" customFormat="1" ht="16.5" customHeight="1">
      <c r="B370" s="214"/>
      <c r="C370" s="214"/>
      <c r="D370" s="215"/>
    </row>
    <row r="371" spans="2:4" s="212" customFormat="1" ht="16.5" customHeight="1">
      <c r="B371" s="214"/>
      <c r="C371" s="214"/>
      <c r="D371" s="215"/>
    </row>
    <row r="372" spans="2:4" s="212" customFormat="1" ht="16.5" customHeight="1">
      <c r="B372" s="214"/>
      <c r="C372" s="214"/>
      <c r="D372" s="215"/>
    </row>
    <row r="373" spans="2:4" s="212" customFormat="1" ht="16.5" customHeight="1">
      <c r="B373" s="214"/>
      <c r="C373" s="214"/>
      <c r="D373" s="215"/>
    </row>
    <row r="374" spans="2:4" s="212" customFormat="1" ht="16.5" customHeight="1">
      <c r="B374" s="214"/>
      <c r="C374" s="214"/>
      <c r="D374" s="215"/>
    </row>
    <row r="375" spans="2:4" s="212" customFormat="1" ht="16.5" customHeight="1">
      <c r="B375" s="214"/>
      <c r="C375" s="214"/>
      <c r="D375" s="215"/>
    </row>
    <row r="376" spans="2:4" s="212" customFormat="1" ht="16.5" customHeight="1">
      <c r="B376" s="214"/>
      <c r="C376" s="214"/>
      <c r="D376" s="215"/>
    </row>
    <row r="377" spans="2:4" s="212" customFormat="1" ht="16.5" customHeight="1">
      <c r="B377" s="214"/>
      <c r="C377" s="214"/>
      <c r="D377" s="215"/>
    </row>
    <row r="378" spans="2:4" s="212" customFormat="1" ht="16.5" customHeight="1">
      <c r="B378" s="214"/>
      <c r="C378" s="214"/>
      <c r="D378" s="215"/>
    </row>
    <row r="379" spans="2:4" s="212" customFormat="1" ht="16.5" customHeight="1">
      <c r="B379" s="214"/>
      <c r="C379" s="214"/>
      <c r="D379" s="215"/>
    </row>
    <row r="380" spans="2:4" s="212" customFormat="1" ht="16.5" customHeight="1">
      <c r="B380" s="214"/>
      <c r="C380" s="214"/>
      <c r="D380" s="215"/>
    </row>
    <row r="381" spans="2:4" s="212" customFormat="1" ht="16.5" customHeight="1">
      <c r="B381" s="214"/>
      <c r="C381" s="214"/>
      <c r="D381" s="215"/>
    </row>
    <row r="382" spans="2:4" s="212" customFormat="1" ht="16.5" customHeight="1">
      <c r="B382" s="214"/>
      <c r="C382" s="214"/>
      <c r="D382" s="215"/>
    </row>
    <row r="383" spans="2:4" s="212" customFormat="1" ht="16.5" customHeight="1">
      <c r="B383" s="214"/>
      <c r="C383" s="214"/>
      <c r="D383" s="215"/>
    </row>
    <row r="384" spans="2:4" s="212" customFormat="1" ht="16.5" customHeight="1">
      <c r="B384" s="214"/>
      <c r="C384" s="214"/>
      <c r="D384" s="215"/>
    </row>
    <row r="385" spans="2:4" s="212" customFormat="1" ht="16.5" customHeight="1">
      <c r="B385" s="214"/>
      <c r="C385" s="214"/>
      <c r="D385" s="215"/>
    </row>
    <row r="386" spans="2:4" s="212" customFormat="1" ht="16.5" customHeight="1">
      <c r="B386" s="214"/>
      <c r="C386" s="214"/>
      <c r="D386" s="215"/>
    </row>
    <row r="387" spans="2:4" s="212" customFormat="1" ht="16.5" customHeight="1">
      <c r="B387" s="214"/>
      <c r="C387" s="214"/>
      <c r="D387" s="215"/>
    </row>
    <row r="388" spans="2:4" s="212" customFormat="1" ht="16.5" customHeight="1">
      <c r="B388" s="214"/>
      <c r="C388" s="214"/>
      <c r="D388" s="215"/>
    </row>
    <row r="389" spans="2:4" s="212" customFormat="1" ht="16.5" customHeight="1">
      <c r="B389" s="214"/>
      <c r="C389" s="214"/>
      <c r="D389" s="215"/>
    </row>
    <row r="390" spans="2:4" s="212" customFormat="1" ht="16.5" customHeight="1">
      <c r="B390" s="214"/>
      <c r="C390" s="214"/>
      <c r="D390" s="215"/>
    </row>
    <row r="391" spans="2:4" s="212" customFormat="1" ht="16.5" customHeight="1">
      <c r="B391" s="214"/>
      <c r="C391" s="214"/>
      <c r="D391" s="215"/>
    </row>
    <row r="392" spans="2:4" s="212" customFormat="1" ht="16.5" customHeight="1">
      <c r="B392" s="214"/>
      <c r="C392" s="214"/>
      <c r="D392" s="215"/>
    </row>
    <row r="393" spans="2:4" s="212" customFormat="1" ht="16.5" customHeight="1">
      <c r="B393" s="214"/>
      <c r="C393" s="214"/>
      <c r="D393" s="215"/>
    </row>
    <row r="394" spans="2:4" s="212" customFormat="1" ht="16.5" customHeight="1">
      <c r="B394" s="214"/>
      <c r="C394" s="214"/>
      <c r="D394" s="215"/>
    </row>
    <row r="395" spans="2:4" s="212" customFormat="1" ht="16.5" customHeight="1">
      <c r="B395" s="214"/>
      <c r="C395" s="214"/>
      <c r="D395" s="215"/>
    </row>
    <row r="396" spans="2:4" s="212" customFormat="1" ht="16.5" customHeight="1">
      <c r="B396" s="214"/>
      <c r="C396" s="214"/>
      <c r="D396" s="215"/>
    </row>
    <row r="397" spans="2:4" s="212" customFormat="1" ht="16.5" customHeight="1">
      <c r="B397" s="214"/>
      <c r="C397" s="214"/>
      <c r="D397" s="215"/>
    </row>
    <row r="398" spans="2:4" s="212" customFormat="1" ht="16.5" customHeight="1">
      <c r="B398" s="214"/>
      <c r="C398" s="214"/>
      <c r="D398" s="215"/>
    </row>
    <row r="399" spans="2:4" s="212" customFormat="1" ht="16.5" customHeight="1">
      <c r="B399" s="214"/>
      <c r="C399" s="214"/>
      <c r="D399" s="215"/>
    </row>
    <row r="400" spans="2:4" s="212" customFormat="1" ht="16.5" customHeight="1">
      <c r="B400" s="214"/>
      <c r="C400" s="214"/>
      <c r="D400" s="215"/>
    </row>
    <row r="401" spans="2:4" s="212" customFormat="1" ht="16.5" customHeight="1">
      <c r="B401" s="214"/>
      <c r="C401" s="214"/>
      <c r="D401" s="215"/>
    </row>
    <row r="402" spans="2:4" s="212" customFormat="1" ht="16.5" customHeight="1">
      <c r="B402" s="214"/>
      <c r="C402" s="214"/>
      <c r="D402" s="215"/>
    </row>
    <row r="403" spans="2:4" s="212" customFormat="1" ht="16.5" customHeight="1">
      <c r="B403" s="214"/>
      <c r="C403" s="214"/>
      <c r="D403" s="215"/>
    </row>
    <row r="404" spans="2:4" s="212" customFormat="1" ht="16.5" customHeight="1">
      <c r="B404" s="214"/>
      <c r="C404" s="214"/>
      <c r="D404" s="215"/>
    </row>
    <row r="405" spans="2:4" s="212" customFormat="1" ht="16.5" customHeight="1">
      <c r="B405" s="214"/>
      <c r="C405" s="214"/>
      <c r="D405" s="215"/>
    </row>
    <row r="406" spans="2:4" s="212" customFormat="1" ht="16.5" customHeight="1">
      <c r="B406" s="214"/>
      <c r="C406" s="214"/>
      <c r="D406" s="215"/>
    </row>
    <row r="407" spans="2:4" s="212" customFormat="1" ht="16.5" customHeight="1">
      <c r="B407" s="214"/>
      <c r="C407" s="214"/>
      <c r="D407" s="215"/>
    </row>
    <row r="408" spans="2:4" s="212" customFormat="1" ht="16.5" customHeight="1">
      <c r="B408" s="214"/>
      <c r="C408" s="214"/>
      <c r="D408" s="215"/>
    </row>
    <row r="409" spans="2:4" s="212" customFormat="1" ht="16.5" customHeight="1">
      <c r="B409" s="214"/>
      <c r="C409" s="214"/>
      <c r="D409" s="215"/>
    </row>
    <row r="410" spans="2:4" s="212" customFormat="1" ht="16.5" customHeight="1">
      <c r="B410" s="214"/>
      <c r="C410" s="214"/>
      <c r="D410" s="215"/>
    </row>
    <row r="411" spans="2:4" s="212" customFormat="1" ht="16.5" customHeight="1">
      <c r="B411" s="214"/>
      <c r="C411" s="214"/>
      <c r="D411" s="215"/>
    </row>
    <row r="412" spans="2:4" s="212" customFormat="1" ht="16.5" customHeight="1">
      <c r="B412" s="214"/>
      <c r="C412" s="214"/>
      <c r="D412" s="215"/>
    </row>
    <row r="413" spans="2:4" s="212" customFormat="1" ht="16.5" customHeight="1">
      <c r="B413" s="214"/>
      <c r="C413" s="214"/>
      <c r="D413" s="215"/>
    </row>
    <row r="414" spans="2:4" s="212" customFormat="1" ht="16.5" customHeight="1">
      <c r="B414" s="214"/>
      <c r="C414" s="214"/>
      <c r="D414" s="215"/>
    </row>
    <row r="415" spans="2:4" s="212" customFormat="1" ht="16.5" customHeight="1">
      <c r="B415" s="214"/>
      <c r="C415" s="214"/>
      <c r="D415" s="215"/>
    </row>
    <row r="416" spans="2:4" s="212" customFormat="1" ht="16.5" customHeight="1">
      <c r="B416" s="214"/>
      <c r="C416" s="214"/>
      <c r="D416" s="215"/>
    </row>
    <row r="417" spans="2:4" s="212" customFormat="1" ht="16.5" customHeight="1">
      <c r="B417" s="214"/>
      <c r="C417" s="214"/>
      <c r="D417" s="215"/>
    </row>
    <row r="418" spans="2:4" s="212" customFormat="1" ht="16.5" customHeight="1">
      <c r="B418" s="214"/>
      <c r="C418" s="214"/>
      <c r="D418" s="215"/>
    </row>
    <row r="419" spans="2:4" s="212" customFormat="1" ht="16.5" customHeight="1">
      <c r="B419" s="214"/>
      <c r="C419" s="214"/>
      <c r="D419" s="215"/>
    </row>
    <row r="420" spans="2:4" s="212" customFormat="1" ht="16.5" customHeight="1">
      <c r="B420" s="214"/>
      <c r="C420" s="214"/>
      <c r="D420" s="215"/>
    </row>
    <row r="421" spans="2:4" s="212" customFormat="1" ht="16.5" customHeight="1">
      <c r="B421" s="214"/>
      <c r="C421" s="214"/>
      <c r="D421" s="215"/>
    </row>
    <row r="422" spans="2:4" s="212" customFormat="1" ht="16.5" customHeight="1">
      <c r="B422" s="214"/>
      <c r="C422" s="214"/>
      <c r="D422" s="215"/>
    </row>
    <row r="423" spans="2:4" s="212" customFormat="1" ht="16.5" customHeight="1">
      <c r="B423" s="214"/>
      <c r="C423" s="214"/>
      <c r="D423" s="215"/>
    </row>
    <row r="424" spans="2:4" s="212" customFormat="1" ht="16.5" customHeight="1">
      <c r="B424" s="214"/>
      <c r="C424" s="214"/>
      <c r="D424" s="215"/>
    </row>
    <row r="425" spans="2:4" s="212" customFormat="1" ht="16.5" customHeight="1">
      <c r="B425" s="214"/>
      <c r="C425" s="214"/>
      <c r="D425" s="215"/>
    </row>
    <row r="426" spans="2:4" s="212" customFormat="1" ht="16.5" customHeight="1">
      <c r="B426" s="214"/>
      <c r="C426" s="214"/>
      <c r="D426" s="215"/>
    </row>
    <row r="427" spans="2:4" s="212" customFormat="1" ht="16.5" customHeight="1">
      <c r="B427" s="214"/>
      <c r="C427" s="214"/>
      <c r="D427" s="215"/>
    </row>
    <row r="428" spans="2:4" s="212" customFormat="1" ht="16.5" customHeight="1">
      <c r="B428" s="214"/>
      <c r="C428" s="214"/>
      <c r="D428" s="215"/>
    </row>
    <row r="429" spans="2:4" s="212" customFormat="1" ht="16.5" customHeight="1">
      <c r="B429" s="214"/>
      <c r="C429" s="214"/>
      <c r="D429" s="215"/>
    </row>
    <row r="430" spans="2:4" s="212" customFormat="1" ht="16.5" customHeight="1">
      <c r="B430" s="214"/>
      <c r="C430" s="214"/>
      <c r="D430" s="215"/>
    </row>
    <row r="431" spans="2:4" s="212" customFormat="1" ht="16.5" customHeight="1">
      <c r="B431" s="214"/>
      <c r="C431" s="214"/>
      <c r="D431" s="215"/>
    </row>
    <row r="432" spans="2:4" s="212" customFormat="1" ht="16.5" customHeight="1">
      <c r="B432" s="214"/>
      <c r="C432" s="214"/>
      <c r="D432" s="215"/>
    </row>
    <row r="433" spans="2:4" s="212" customFormat="1" ht="16.5" customHeight="1">
      <c r="B433" s="214"/>
      <c r="C433" s="214"/>
      <c r="D433" s="215"/>
    </row>
    <row r="434" spans="2:4" s="212" customFormat="1" ht="16.5" customHeight="1">
      <c r="B434" s="214"/>
      <c r="C434" s="214"/>
      <c r="D434" s="215"/>
    </row>
    <row r="435" spans="2:4" s="212" customFormat="1" ht="16.5" customHeight="1">
      <c r="B435" s="214"/>
      <c r="C435" s="214"/>
      <c r="D435" s="215"/>
    </row>
    <row r="436" spans="2:4" s="212" customFormat="1" ht="16.5" customHeight="1">
      <c r="B436" s="214"/>
      <c r="C436" s="214"/>
      <c r="D436" s="215"/>
    </row>
    <row r="437" spans="2:4" s="212" customFormat="1" ht="16.5" customHeight="1">
      <c r="B437" s="214"/>
      <c r="C437" s="214"/>
      <c r="D437" s="215"/>
    </row>
    <row r="438" spans="2:4" s="212" customFormat="1" ht="16.5" customHeight="1">
      <c r="B438" s="214"/>
      <c r="C438" s="214"/>
      <c r="D438" s="215"/>
    </row>
    <row r="439" spans="2:4" s="212" customFormat="1" ht="16.5" customHeight="1">
      <c r="B439" s="214"/>
      <c r="C439" s="214"/>
      <c r="D439" s="215"/>
    </row>
    <row r="440" spans="2:4" s="212" customFormat="1" ht="16.5" customHeight="1">
      <c r="B440" s="214"/>
      <c r="C440" s="214"/>
      <c r="D440" s="215"/>
    </row>
    <row r="441" spans="2:4" s="212" customFormat="1" ht="16.5" customHeight="1">
      <c r="B441" s="214"/>
      <c r="C441" s="214"/>
      <c r="D441" s="215"/>
    </row>
    <row r="442" spans="2:4" s="212" customFormat="1" ht="16.5" customHeight="1">
      <c r="B442" s="214"/>
      <c r="C442" s="214"/>
      <c r="D442" s="215"/>
    </row>
    <row r="443" spans="2:4" s="212" customFormat="1" ht="16.5" customHeight="1">
      <c r="B443" s="214"/>
      <c r="C443" s="214"/>
      <c r="D443" s="215"/>
    </row>
    <row r="444" spans="2:4" s="212" customFormat="1" ht="16.5" customHeight="1">
      <c r="B444" s="214"/>
      <c r="C444" s="214"/>
      <c r="D444" s="215"/>
    </row>
    <row r="445" spans="2:4" s="212" customFormat="1" ht="16.5" customHeight="1">
      <c r="B445" s="214"/>
      <c r="C445" s="214"/>
      <c r="D445" s="215"/>
    </row>
    <row r="446" spans="2:4" s="212" customFormat="1" ht="16.5" customHeight="1">
      <c r="B446" s="214"/>
      <c r="C446" s="214"/>
      <c r="D446" s="215"/>
    </row>
    <row r="447" spans="2:4" s="212" customFormat="1" ht="16.5" customHeight="1">
      <c r="B447" s="214"/>
      <c r="C447" s="214"/>
      <c r="D447" s="215"/>
    </row>
    <row r="448" spans="2:4" s="212" customFormat="1" ht="16.5" customHeight="1">
      <c r="B448" s="214"/>
      <c r="C448" s="214"/>
      <c r="D448" s="215"/>
    </row>
    <row r="449" spans="2:4" s="212" customFormat="1" ht="16.5" customHeight="1">
      <c r="B449" s="214"/>
      <c r="C449" s="214"/>
      <c r="D449" s="215"/>
    </row>
    <row r="450" spans="2:4" s="212" customFormat="1" ht="16.5" customHeight="1">
      <c r="B450" s="214"/>
      <c r="C450" s="214"/>
      <c r="D450" s="215"/>
    </row>
    <row r="451" spans="2:4" s="212" customFormat="1" ht="16.5" customHeight="1">
      <c r="B451" s="214"/>
      <c r="C451" s="214"/>
      <c r="D451" s="215"/>
    </row>
    <row r="452" spans="2:4" s="212" customFormat="1" ht="16.5" customHeight="1">
      <c r="B452" s="214"/>
      <c r="C452" s="214"/>
      <c r="D452" s="215"/>
    </row>
    <row r="453" spans="2:4" s="212" customFormat="1" ht="16.5" customHeight="1">
      <c r="B453" s="214"/>
      <c r="C453" s="214"/>
      <c r="D453" s="215"/>
    </row>
    <row r="454" spans="2:4" s="212" customFormat="1" ht="16.5" customHeight="1">
      <c r="B454" s="214"/>
      <c r="C454" s="214"/>
      <c r="D454" s="215"/>
    </row>
    <row r="455" spans="2:4" s="212" customFormat="1" ht="16.5" customHeight="1">
      <c r="B455" s="214"/>
      <c r="C455" s="214"/>
      <c r="D455" s="215"/>
    </row>
    <row r="456" spans="2:4" s="212" customFormat="1" ht="16.5" customHeight="1">
      <c r="B456" s="214"/>
      <c r="C456" s="214"/>
      <c r="D456" s="215"/>
    </row>
    <row r="457" spans="2:4" s="212" customFormat="1" ht="16.5" customHeight="1">
      <c r="B457" s="214"/>
      <c r="C457" s="214"/>
      <c r="D457" s="215"/>
    </row>
    <row r="458" spans="2:4" s="212" customFormat="1" ht="16.5" customHeight="1">
      <c r="B458" s="214"/>
      <c r="C458" s="214"/>
      <c r="D458" s="215"/>
    </row>
    <row r="459" spans="2:4" s="212" customFormat="1" ht="16.5" customHeight="1">
      <c r="B459" s="214"/>
      <c r="C459" s="214"/>
      <c r="D459" s="215"/>
    </row>
    <row r="460" spans="2:4" s="212" customFormat="1" ht="16.5" customHeight="1">
      <c r="B460" s="214"/>
      <c r="C460" s="214"/>
      <c r="D460" s="215"/>
    </row>
    <row r="461" spans="2:4" s="212" customFormat="1" ht="16.5" customHeight="1">
      <c r="B461" s="214"/>
      <c r="C461" s="214"/>
      <c r="D461" s="215"/>
    </row>
    <row r="462" spans="2:4" s="212" customFormat="1" ht="16.5" customHeight="1">
      <c r="B462" s="214"/>
      <c r="C462" s="214"/>
      <c r="D462" s="215"/>
    </row>
    <row r="463" spans="2:4" s="212" customFormat="1" ht="16.5" customHeight="1">
      <c r="B463" s="214"/>
      <c r="C463" s="214"/>
      <c r="D463" s="215"/>
    </row>
    <row r="464" spans="2:4" s="212" customFormat="1" ht="16.5" customHeight="1">
      <c r="B464" s="214"/>
      <c r="C464" s="214"/>
      <c r="D464" s="215"/>
    </row>
    <row r="465" spans="2:4" s="212" customFormat="1" ht="16.5" customHeight="1">
      <c r="B465" s="214"/>
      <c r="C465" s="214"/>
      <c r="D465" s="215"/>
    </row>
    <row r="466" spans="2:4" s="212" customFormat="1" ht="16.5" customHeight="1">
      <c r="B466" s="214"/>
      <c r="C466" s="214"/>
      <c r="D466" s="215"/>
    </row>
    <row r="467" spans="2:4" s="212" customFormat="1" ht="16.5" customHeight="1">
      <c r="B467" s="214"/>
      <c r="C467" s="214"/>
      <c r="D467" s="215"/>
    </row>
    <row r="468" spans="2:4" s="212" customFormat="1" ht="16.5" customHeight="1">
      <c r="B468" s="214"/>
      <c r="C468" s="214"/>
      <c r="D468" s="215"/>
    </row>
    <row r="469" spans="2:4" s="212" customFormat="1" ht="16.5" customHeight="1">
      <c r="B469" s="214"/>
      <c r="C469" s="214"/>
      <c r="D469" s="215"/>
    </row>
    <row r="470" spans="2:4" s="212" customFormat="1" ht="16.5" customHeight="1">
      <c r="B470" s="214"/>
      <c r="C470" s="214"/>
      <c r="D470" s="215"/>
    </row>
    <row r="471" spans="2:4" s="212" customFormat="1" ht="16.5" customHeight="1">
      <c r="B471" s="214"/>
      <c r="C471" s="214"/>
      <c r="D471" s="215"/>
    </row>
    <row r="472" spans="2:4" s="212" customFormat="1" ht="16.5" customHeight="1">
      <c r="B472" s="214"/>
      <c r="C472" s="214"/>
      <c r="D472" s="215"/>
    </row>
    <row r="473" spans="2:4" s="212" customFormat="1" ht="16.5" customHeight="1">
      <c r="B473" s="214"/>
      <c r="C473" s="214"/>
      <c r="D473" s="215"/>
    </row>
    <row r="474" spans="2:4" s="212" customFormat="1" ht="16.5" customHeight="1">
      <c r="B474" s="214"/>
      <c r="C474" s="214"/>
      <c r="D474" s="215"/>
    </row>
    <row r="475" spans="2:4" s="212" customFormat="1" ht="16.5" customHeight="1">
      <c r="B475" s="214"/>
      <c r="C475" s="214"/>
      <c r="D475" s="215"/>
    </row>
    <row r="476" spans="2:4" s="212" customFormat="1" ht="16.5" customHeight="1">
      <c r="B476" s="214"/>
      <c r="C476" s="214"/>
      <c r="D476" s="215"/>
    </row>
    <row r="477" spans="2:4" s="212" customFormat="1" ht="16.5" customHeight="1">
      <c r="B477" s="214"/>
      <c r="C477" s="214"/>
      <c r="D477" s="215"/>
    </row>
    <row r="478" spans="2:4" s="212" customFormat="1" ht="16.5" customHeight="1">
      <c r="B478" s="214"/>
      <c r="C478" s="214"/>
      <c r="D478" s="215"/>
    </row>
    <row r="479" spans="2:4" s="212" customFormat="1" ht="16.5" customHeight="1">
      <c r="B479" s="214"/>
      <c r="C479" s="214"/>
      <c r="D479" s="215"/>
    </row>
    <row r="480" spans="2:4" s="212" customFormat="1" ht="16.5" customHeight="1">
      <c r="B480" s="214"/>
      <c r="C480" s="214"/>
      <c r="D480" s="215"/>
    </row>
    <row r="481" spans="2:4" s="212" customFormat="1" ht="16.5" customHeight="1">
      <c r="B481" s="214"/>
      <c r="C481" s="214"/>
      <c r="D481" s="215"/>
    </row>
    <row r="482" spans="2:4" s="212" customFormat="1" ht="16.5" customHeight="1">
      <c r="B482" s="214"/>
      <c r="C482" s="214"/>
      <c r="D482" s="215"/>
    </row>
    <row r="483" spans="2:4" s="212" customFormat="1" ht="16.5" customHeight="1">
      <c r="B483" s="214"/>
      <c r="C483" s="214"/>
      <c r="D483" s="215"/>
    </row>
    <row r="484" spans="2:4" s="212" customFormat="1" ht="16.5" customHeight="1">
      <c r="B484" s="214"/>
      <c r="C484" s="214"/>
      <c r="D484" s="215"/>
    </row>
    <row r="485" spans="2:4" s="212" customFormat="1" ht="16.5" customHeight="1">
      <c r="B485" s="214"/>
      <c r="C485" s="214"/>
      <c r="D485" s="215"/>
    </row>
    <row r="486" spans="2:4" s="212" customFormat="1" ht="16.5" customHeight="1">
      <c r="B486" s="214"/>
      <c r="C486" s="214"/>
      <c r="D486" s="215"/>
    </row>
    <row r="487" spans="2:4" s="212" customFormat="1" ht="16.5" customHeight="1">
      <c r="B487" s="214"/>
      <c r="C487" s="214"/>
      <c r="D487" s="215"/>
    </row>
    <row r="488" spans="2:4" s="212" customFormat="1" ht="16.5" customHeight="1">
      <c r="B488" s="214"/>
      <c r="C488" s="214"/>
      <c r="D488" s="215"/>
    </row>
    <row r="489" spans="2:4" s="212" customFormat="1" ht="16.5" customHeight="1">
      <c r="B489" s="214"/>
      <c r="C489" s="214"/>
      <c r="D489" s="215"/>
    </row>
    <row r="490" spans="2:4" s="212" customFormat="1" ht="16.5" customHeight="1">
      <c r="B490" s="214"/>
      <c r="C490" s="214"/>
      <c r="D490" s="215"/>
    </row>
    <row r="491" spans="2:4" s="212" customFormat="1" ht="16.5" customHeight="1">
      <c r="B491" s="214"/>
      <c r="C491" s="214"/>
      <c r="D491" s="215"/>
    </row>
    <row r="492" spans="2:4" s="212" customFormat="1" ht="16.5" customHeight="1">
      <c r="B492" s="214"/>
      <c r="C492" s="214"/>
      <c r="D492" s="215"/>
    </row>
    <row r="493" spans="2:4" s="212" customFormat="1" ht="16.5" customHeight="1">
      <c r="B493" s="214"/>
      <c r="C493" s="214"/>
      <c r="D493" s="215"/>
    </row>
    <row r="494" spans="2:4" s="212" customFormat="1" ht="16.5" customHeight="1">
      <c r="B494" s="214"/>
      <c r="C494" s="214"/>
      <c r="D494" s="215"/>
    </row>
    <row r="495" spans="2:4" s="212" customFormat="1" ht="16.5" customHeight="1">
      <c r="B495" s="214"/>
      <c r="C495" s="214"/>
      <c r="D495" s="215"/>
    </row>
    <row r="496" spans="2:4" s="212" customFormat="1" ht="16.5" customHeight="1">
      <c r="B496" s="214"/>
      <c r="C496" s="214"/>
      <c r="D496" s="215"/>
    </row>
    <row r="497" spans="2:4" s="212" customFormat="1" ht="16.5" customHeight="1">
      <c r="B497" s="214"/>
      <c r="C497" s="214"/>
      <c r="D497" s="215"/>
    </row>
    <row r="498" spans="2:4" s="212" customFormat="1" ht="16.5" customHeight="1">
      <c r="B498" s="214"/>
      <c r="C498" s="214"/>
      <c r="D498" s="215"/>
    </row>
    <row r="499" spans="2:4" s="212" customFormat="1" ht="16.5" customHeight="1">
      <c r="B499" s="214"/>
      <c r="C499" s="214"/>
      <c r="D499" s="215"/>
    </row>
    <row r="500" spans="2:4" s="212" customFormat="1" ht="16.5" customHeight="1">
      <c r="B500" s="214"/>
      <c r="C500" s="214"/>
      <c r="D500" s="215"/>
    </row>
    <row r="501" spans="2:4" s="212" customFormat="1" ht="16.5" customHeight="1">
      <c r="B501" s="214"/>
      <c r="C501" s="214"/>
      <c r="D501" s="215"/>
    </row>
    <row r="502" spans="2:4" s="212" customFormat="1" ht="16.5" customHeight="1">
      <c r="B502" s="214"/>
      <c r="C502" s="214"/>
      <c r="D502" s="215"/>
    </row>
    <row r="503" spans="2:4" s="212" customFormat="1" ht="16.5" customHeight="1">
      <c r="B503" s="214"/>
      <c r="C503" s="214"/>
      <c r="D503" s="215"/>
    </row>
    <row r="504" spans="2:4" s="212" customFormat="1" ht="16.5" customHeight="1">
      <c r="B504" s="214"/>
      <c r="C504" s="214"/>
      <c r="D504" s="215"/>
    </row>
    <row r="505" spans="2:4" s="212" customFormat="1" ht="16.5" customHeight="1">
      <c r="B505" s="214"/>
      <c r="C505" s="214"/>
      <c r="D505" s="215"/>
    </row>
    <row r="506" spans="2:4" s="212" customFormat="1" ht="16.5" customHeight="1">
      <c r="B506" s="214"/>
      <c r="C506" s="214"/>
      <c r="D506" s="215"/>
    </row>
    <row r="507" spans="2:4" s="212" customFormat="1" ht="16.5" customHeight="1">
      <c r="B507" s="214"/>
      <c r="C507" s="214"/>
      <c r="D507" s="215"/>
    </row>
    <row r="508" spans="2:4" s="212" customFormat="1" ht="16.5" customHeight="1">
      <c r="B508" s="214"/>
      <c r="C508" s="214"/>
      <c r="D508" s="215"/>
    </row>
    <row r="509" spans="2:4" s="212" customFormat="1" ht="16.5" customHeight="1">
      <c r="B509" s="214"/>
      <c r="C509" s="214"/>
      <c r="D509" s="215"/>
    </row>
    <row r="510" spans="2:4" s="212" customFormat="1" ht="16.5" customHeight="1">
      <c r="B510" s="214"/>
      <c r="C510" s="214"/>
      <c r="D510" s="215"/>
    </row>
    <row r="511" spans="2:4" s="212" customFormat="1" ht="16.5" customHeight="1">
      <c r="B511" s="214"/>
      <c r="C511" s="214"/>
      <c r="D511" s="215"/>
    </row>
    <row r="512" spans="2:4" s="212" customFormat="1" ht="16.5" customHeight="1">
      <c r="B512" s="214"/>
      <c r="C512" s="214"/>
      <c r="D512" s="215"/>
    </row>
    <row r="513" spans="2:4" s="212" customFormat="1" ht="16.5" customHeight="1">
      <c r="B513" s="214"/>
      <c r="C513" s="214"/>
      <c r="D513" s="215"/>
    </row>
    <row r="514" spans="2:4" s="212" customFormat="1" ht="16.5" customHeight="1">
      <c r="B514" s="214"/>
      <c r="C514" s="214"/>
      <c r="D514" s="215"/>
    </row>
    <row r="515" spans="2:4" s="212" customFormat="1" ht="16.5" customHeight="1">
      <c r="B515" s="214"/>
      <c r="C515" s="214"/>
      <c r="D515" s="215"/>
    </row>
    <row r="516" spans="2:4" s="212" customFormat="1" ht="16.5" customHeight="1">
      <c r="B516" s="214"/>
      <c r="C516" s="214"/>
      <c r="D516" s="215"/>
    </row>
    <row r="517" spans="2:4" s="212" customFormat="1" ht="16.5" customHeight="1">
      <c r="B517" s="214"/>
      <c r="C517" s="214"/>
      <c r="D517" s="215"/>
    </row>
    <row r="518" spans="2:4" s="212" customFormat="1" ht="16.5" customHeight="1">
      <c r="B518" s="214"/>
      <c r="C518" s="214"/>
      <c r="D518" s="215"/>
    </row>
    <row r="519" spans="2:4" s="212" customFormat="1" ht="16.5" customHeight="1">
      <c r="B519" s="214"/>
      <c r="C519" s="214"/>
      <c r="D519" s="215"/>
    </row>
    <row r="520" spans="2:4" s="212" customFormat="1" ht="16.5" customHeight="1">
      <c r="B520" s="214"/>
      <c r="C520" s="214"/>
      <c r="D520" s="215"/>
    </row>
    <row r="521" spans="2:4" s="212" customFormat="1" ht="16.5" customHeight="1">
      <c r="B521" s="214"/>
      <c r="C521" s="214"/>
      <c r="D521" s="215"/>
    </row>
    <row r="522" spans="2:4" s="212" customFormat="1" ht="16.5" customHeight="1">
      <c r="B522" s="214"/>
      <c r="C522" s="214"/>
      <c r="D522" s="215"/>
    </row>
    <row r="523" spans="2:4" s="212" customFormat="1" ht="16.5" customHeight="1">
      <c r="B523" s="214"/>
      <c r="C523" s="214"/>
      <c r="D523" s="215"/>
    </row>
    <row r="524" spans="2:4" s="212" customFormat="1" ht="16.5" customHeight="1">
      <c r="B524" s="214"/>
      <c r="C524" s="214"/>
      <c r="D524" s="215"/>
    </row>
    <row r="525" spans="2:4" s="212" customFormat="1" ht="16.5" customHeight="1">
      <c r="B525" s="214"/>
      <c r="C525" s="214"/>
      <c r="D525" s="215"/>
    </row>
    <row r="526" spans="2:4" s="212" customFormat="1" ht="16.5" customHeight="1">
      <c r="B526" s="214"/>
      <c r="C526" s="214"/>
      <c r="D526" s="215"/>
    </row>
    <row r="527" spans="2:4" s="212" customFormat="1" ht="16.5" customHeight="1">
      <c r="B527" s="214"/>
      <c r="C527" s="214"/>
      <c r="D527" s="215"/>
    </row>
    <row r="528" spans="2:4" s="212" customFormat="1" ht="16.5" customHeight="1">
      <c r="B528" s="214"/>
      <c r="C528" s="214"/>
      <c r="D528" s="215"/>
    </row>
    <row r="529" spans="2:4" s="212" customFormat="1" ht="16.5" customHeight="1">
      <c r="B529" s="214"/>
      <c r="C529" s="214"/>
      <c r="D529" s="215"/>
    </row>
    <row r="530" spans="2:4" s="212" customFormat="1" ht="16.5" customHeight="1">
      <c r="B530" s="214"/>
      <c r="C530" s="214"/>
      <c r="D530" s="215"/>
    </row>
    <row r="531" spans="2:4" s="212" customFormat="1" ht="16.5" customHeight="1">
      <c r="B531" s="214"/>
      <c r="C531" s="214"/>
      <c r="D531" s="215"/>
    </row>
    <row r="532" spans="2:4" s="212" customFormat="1" ht="16.5" customHeight="1">
      <c r="B532" s="214"/>
      <c r="C532" s="214"/>
      <c r="D532" s="215"/>
    </row>
    <row r="533" spans="2:4" s="212" customFormat="1" ht="16.5" customHeight="1">
      <c r="B533" s="214"/>
      <c r="C533" s="214"/>
      <c r="D533" s="215"/>
    </row>
    <row r="534" spans="2:4" s="212" customFormat="1" ht="16.5" customHeight="1">
      <c r="B534" s="214"/>
      <c r="C534" s="214"/>
      <c r="D534" s="215"/>
    </row>
    <row r="535" spans="2:4" s="212" customFormat="1" ht="16.5" customHeight="1">
      <c r="B535" s="214"/>
      <c r="C535" s="214"/>
      <c r="D535" s="215"/>
    </row>
    <row r="536" spans="2:4" s="212" customFormat="1" ht="16.5" customHeight="1">
      <c r="B536" s="214"/>
      <c r="C536" s="214"/>
      <c r="D536" s="215"/>
    </row>
    <row r="537" spans="2:4" s="212" customFormat="1" ht="16.5" customHeight="1">
      <c r="B537" s="214"/>
      <c r="C537" s="214"/>
      <c r="D537" s="215"/>
    </row>
    <row r="538" spans="2:4" s="212" customFormat="1" ht="16.5" customHeight="1">
      <c r="B538" s="214"/>
      <c r="C538" s="214"/>
      <c r="D538" s="215"/>
    </row>
    <row r="539" spans="2:4" s="212" customFormat="1" ht="16.5" customHeight="1">
      <c r="B539" s="214"/>
      <c r="C539" s="214"/>
      <c r="D539" s="215"/>
    </row>
    <row r="540" spans="2:4" s="212" customFormat="1" ht="16.5" customHeight="1">
      <c r="B540" s="214"/>
      <c r="C540" s="214"/>
      <c r="D540" s="215"/>
    </row>
    <row r="541" spans="2:4" s="212" customFormat="1" ht="16.5" customHeight="1">
      <c r="B541" s="214"/>
      <c r="C541" s="214"/>
      <c r="D541" s="215"/>
    </row>
    <row r="542" spans="2:4" s="212" customFormat="1" ht="16.5" customHeight="1">
      <c r="B542" s="214"/>
      <c r="C542" s="214"/>
      <c r="D542" s="215"/>
    </row>
    <row r="543" spans="2:4" s="212" customFormat="1" ht="16.5" customHeight="1">
      <c r="B543" s="214"/>
      <c r="C543" s="214"/>
      <c r="D543" s="215"/>
    </row>
    <row r="544" spans="2:4" s="212" customFormat="1" ht="16.5" customHeight="1">
      <c r="B544" s="214"/>
      <c r="C544" s="214"/>
      <c r="D544" s="215"/>
    </row>
    <row r="545" spans="2:4" s="212" customFormat="1" ht="16.5" customHeight="1">
      <c r="B545" s="214"/>
      <c r="C545" s="214"/>
      <c r="D545" s="215"/>
    </row>
    <row r="546" spans="2:4" s="212" customFormat="1" ht="16.5" customHeight="1">
      <c r="B546" s="214"/>
      <c r="C546" s="214"/>
      <c r="D546" s="215"/>
    </row>
    <row r="547" spans="2:4" s="212" customFormat="1" ht="16.5" customHeight="1">
      <c r="B547" s="214"/>
      <c r="C547" s="214"/>
      <c r="D547" s="215"/>
    </row>
    <row r="548" spans="2:4" s="212" customFormat="1" ht="16.5" customHeight="1">
      <c r="B548" s="214"/>
      <c r="C548" s="214"/>
      <c r="D548" s="215"/>
    </row>
    <row r="549" spans="2:4" s="212" customFormat="1" ht="16.5" customHeight="1">
      <c r="B549" s="214"/>
      <c r="C549" s="214"/>
      <c r="D549" s="215"/>
    </row>
    <row r="550" spans="2:4" s="212" customFormat="1" ht="16.5" customHeight="1">
      <c r="B550" s="214"/>
      <c r="C550" s="214"/>
      <c r="D550" s="215"/>
    </row>
    <row r="551" spans="2:4" s="212" customFormat="1" ht="16.5" customHeight="1">
      <c r="B551" s="214"/>
      <c r="C551" s="214"/>
      <c r="D551" s="215"/>
    </row>
    <row r="552" spans="2:4" s="212" customFormat="1" ht="16.5" customHeight="1">
      <c r="B552" s="214"/>
      <c r="C552" s="214"/>
      <c r="D552" s="215"/>
    </row>
    <row r="553" spans="2:4" s="212" customFormat="1" ht="16.5" customHeight="1">
      <c r="B553" s="214"/>
      <c r="C553" s="214"/>
      <c r="D553" s="215"/>
    </row>
    <row r="554" spans="2:4" s="212" customFormat="1" ht="16.5" customHeight="1">
      <c r="B554" s="214"/>
      <c r="C554" s="214"/>
      <c r="D554" s="215"/>
    </row>
    <row r="555" spans="2:4" s="212" customFormat="1" ht="16.5" customHeight="1">
      <c r="B555" s="214"/>
      <c r="C555" s="214"/>
      <c r="D555" s="215"/>
    </row>
    <row r="556" spans="2:4" s="212" customFormat="1" ht="16.5" customHeight="1">
      <c r="B556" s="214"/>
      <c r="C556" s="214"/>
      <c r="D556" s="215"/>
    </row>
    <row r="557" spans="2:4" s="212" customFormat="1" ht="16.5" customHeight="1">
      <c r="B557" s="214"/>
      <c r="C557" s="214"/>
      <c r="D557" s="215"/>
    </row>
    <row r="558" spans="2:4" s="212" customFormat="1" ht="16.5" customHeight="1">
      <c r="B558" s="214"/>
      <c r="C558" s="214"/>
      <c r="D558" s="215"/>
    </row>
    <row r="559" spans="2:4" s="212" customFormat="1" ht="16.5" customHeight="1">
      <c r="B559" s="214"/>
      <c r="C559" s="214"/>
      <c r="D559" s="215"/>
    </row>
    <row r="560" spans="2:4" s="212" customFormat="1" ht="16.5" customHeight="1">
      <c r="B560" s="214"/>
      <c r="C560" s="214"/>
      <c r="D560" s="215"/>
    </row>
    <row r="561" spans="2:4" s="212" customFormat="1" ht="16.5" customHeight="1">
      <c r="B561" s="214"/>
      <c r="C561" s="214"/>
      <c r="D561" s="215"/>
    </row>
    <row r="562" spans="2:4" s="212" customFormat="1" ht="16.5" customHeight="1">
      <c r="B562" s="214"/>
      <c r="C562" s="214"/>
      <c r="D562" s="215"/>
    </row>
    <row r="563" spans="2:4" s="212" customFormat="1" ht="16.5" customHeight="1">
      <c r="B563" s="214"/>
      <c r="C563" s="214"/>
      <c r="D563" s="215"/>
    </row>
    <row r="564" spans="2:4" s="212" customFormat="1" ht="16.5" customHeight="1">
      <c r="B564" s="214"/>
      <c r="C564" s="214"/>
      <c r="D564" s="215"/>
    </row>
    <row r="565" spans="2:4" s="212" customFormat="1" ht="16.5" customHeight="1">
      <c r="B565" s="214"/>
      <c r="C565" s="214"/>
      <c r="D565" s="215"/>
    </row>
    <row r="566" spans="2:4" s="212" customFormat="1" ht="16.5" customHeight="1">
      <c r="B566" s="214"/>
      <c r="C566" s="214"/>
      <c r="D566" s="215"/>
    </row>
    <row r="567" spans="2:4" s="212" customFormat="1" ht="16.5" customHeight="1">
      <c r="B567" s="214"/>
      <c r="C567" s="214"/>
      <c r="D567" s="215"/>
    </row>
    <row r="568" spans="2:4" s="212" customFormat="1" ht="16.5" customHeight="1">
      <c r="B568" s="214"/>
      <c r="C568" s="214"/>
      <c r="D568" s="215"/>
    </row>
    <row r="569" spans="2:4" s="212" customFormat="1" ht="16.5" customHeight="1">
      <c r="B569" s="214"/>
      <c r="C569" s="214"/>
      <c r="D569" s="215"/>
    </row>
    <row r="570" spans="2:4" s="212" customFormat="1" ht="16.5" customHeight="1">
      <c r="B570" s="214"/>
      <c r="C570" s="214"/>
      <c r="D570" s="215"/>
    </row>
    <row r="571" spans="2:4" s="212" customFormat="1" ht="16.5" customHeight="1">
      <c r="B571" s="214"/>
      <c r="C571" s="214"/>
      <c r="D571" s="215"/>
    </row>
    <row r="572" spans="2:4" s="212" customFormat="1" ht="16.5" customHeight="1">
      <c r="B572" s="214"/>
      <c r="C572" s="214"/>
      <c r="D572" s="215"/>
    </row>
    <row r="573" spans="2:4" s="212" customFormat="1" ht="16.5" customHeight="1">
      <c r="B573" s="214"/>
      <c r="C573" s="214"/>
      <c r="D573" s="215"/>
    </row>
    <row r="574" spans="2:4" s="212" customFormat="1" ht="16.5" customHeight="1">
      <c r="B574" s="214"/>
      <c r="C574" s="214"/>
      <c r="D574" s="215"/>
    </row>
    <row r="575" spans="2:4" s="212" customFormat="1" ht="16.5" customHeight="1">
      <c r="B575" s="214"/>
      <c r="C575" s="214"/>
      <c r="D575" s="215"/>
    </row>
    <row r="576" spans="2:4" s="212" customFormat="1" ht="16.5" customHeight="1">
      <c r="B576" s="214"/>
      <c r="C576" s="214"/>
      <c r="D576" s="215"/>
    </row>
    <row r="577" spans="2:4" s="212" customFormat="1" ht="16.5" customHeight="1">
      <c r="B577" s="214"/>
      <c r="C577" s="214"/>
      <c r="D577" s="215"/>
    </row>
    <row r="578" spans="2:4" s="212" customFormat="1" ht="16.5" customHeight="1">
      <c r="B578" s="214"/>
      <c r="C578" s="214"/>
      <c r="D578" s="215"/>
    </row>
    <row r="579" spans="2:4" s="212" customFormat="1" ht="16.5" customHeight="1">
      <c r="B579" s="214"/>
      <c r="C579" s="214"/>
      <c r="D579" s="215"/>
    </row>
    <row r="580" spans="2:4" s="212" customFormat="1" ht="16.5" customHeight="1">
      <c r="B580" s="214"/>
      <c r="C580" s="214"/>
      <c r="D580" s="215"/>
    </row>
    <row r="581" spans="2:4" s="212" customFormat="1" ht="16.5" customHeight="1">
      <c r="B581" s="214"/>
      <c r="C581" s="214"/>
      <c r="D581" s="215"/>
    </row>
    <row r="582" spans="2:4" s="212" customFormat="1" ht="16.5" customHeight="1">
      <c r="B582" s="214"/>
      <c r="C582" s="214"/>
      <c r="D582" s="215"/>
    </row>
    <row r="583" spans="2:4" s="212" customFormat="1" ht="16.5" customHeight="1">
      <c r="B583" s="214"/>
      <c r="C583" s="214"/>
      <c r="D583" s="215"/>
    </row>
    <row r="584" spans="2:4" s="212" customFormat="1" ht="16.5" customHeight="1">
      <c r="B584" s="214"/>
      <c r="C584" s="214"/>
      <c r="D584" s="215"/>
    </row>
    <row r="585" spans="2:4" s="212" customFormat="1" ht="16.5" customHeight="1">
      <c r="B585" s="214"/>
      <c r="C585" s="214"/>
      <c r="D585" s="215"/>
    </row>
    <row r="586" spans="2:4" s="212" customFormat="1" ht="16.5" customHeight="1">
      <c r="B586" s="214"/>
      <c r="C586" s="214"/>
      <c r="D586" s="215"/>
    </row>
    <row r="587" spans="2:4" s="212" customFormat="1" ht="16.5" customHeight="1">
      <c r="B587" s="214"/>
      <c r="C587" s="214"/>
      <c r="D587" s="215"/>
    </row>
    <row r="588" spans="2:4" s="212" customFormat="1" ht="16.5" customHeight="1">
      <c r="B588" s="214"/>
      <c r="C588" s="214"/>
      <c r="D588" s="215"/>
    </row>
    <row r="589" spans="2:4" s="212" customFormat="1" ht="16.5" customHeight="1">
      <c r="B589" s="214"/>
      <c r="C589" s="214"/>
      <c r="D589" s="215"/>
    </row>
    <row r="590" spans="2:4" s="212" customFormat="1" ht="16.5" customHeight="1">
      <c r="B590" s="214"/>
      <c r="C590" s="214"/>
      <c r="D590" s="215"/>
    </row>
    <row r="591" spans="2:4" s="212" customFormat="1" ht="16.5" customHeight="1">
      <c r="B591" s="214"/>
      <c r="C591" s="214"/>
      <c r="D591" s="215"/>
    </row>
    <row r="592" spans="2:4" s="212" customFormat="1" ht="16.5" customHeight="1">
      <c r="B592" s="214"/>
      <c r="C592" s="214"/>
      <c r="D592" s="215"/>
    </row>
    <row r="593" spans="2:4" s="212" customFormat="1" ht="16.5" customHeight="1">
      <c r="B593" s="214"/>
      <c r="C593" s="214"/>
      <c r="D593" s="215"/>
    </row>
    <row r="594" spans="2:4" s="212" customFormat="1" ht="16.5" customHeight="1">
      <c r="B594" s="214"/>
      <c r="C594" s="214"/>
      <c r="D594" s="215"/>
    </row>
    <row r="595" spans="2:4" s="212" customFormat="1" ht="16.5" customHeight="1">
      <c r="B595" s="214"/>
      <c r="C595" s="214"/>
      <c r="D595" s="215"/>
    </row>
    <row r="596" spans="2:4" s="212" customFormat="1" ht="16.5" customHeight="1">
      <c r="B596" s="214"/>
      <c r="C596" s="214"/>
      <c r="D596" s="215"/>
    </row>
    <row r="597" spans="2:4" s="212" customFormat="1" ht="16.5" customHeight="1">
      <c r="B597" s="214"/>
      <c r="C597" s="214"/>
      <c r="D597" s="215"/>
    </row>
    <row r="598" spans="2:4" s="212" customFormat="1" ht="16.5" customHeight="1">
      <c r="B598" s="214"/>
      <c r="C598" s="214"/>
      <c r="D598" s="215"/>
    </row>
    <row r="599" spans="2:4" s="212" customFormat="1" ht="16.5" customHeight="1">
      <c r="B599" s="214"/>
      <c r="C599" s="214"/>
      <c r="D599" s="215"/>
    </row>
    <row r="600" spans="2:4" s="212" customFormat="1" ht="16.5" customHeight="1">
      <c r="B600" s="214"/>
      <c r="C600" s="214"/>
      <c r="D600" s="215"/>
    </row>
    <row r="601" spans="2:4" s="212" customFormat="1" ht="16.5" customHeight="1">
      <c r="B601" s="214"/>
      <c r="C601" s="214"/>
      <c r="D601" s="215"/>
    </row>
    <row r="602" spans="2:4" s="212" customFormat="1" ht="16.5" customHeight="1">
      <c r="B602" s="214"/>
      <c r="C602" s="214"/>
      <c r="D602" s="215"/>
    </row>
    <row r="603" spans="2:4" s="212" customFormat="1" ht="16.5" customHeight="1">
      <c r="B603" s="214"/>
      <c r="C603" s="214"/>
      <c r="D603" s="215"/>
    </row>
    <row r="604" spans="2:4" s="212" customFormat="1" ht="16.5" customHeight="1">
      <c r="B604" s="214"/>
      <c r="C604" s="214"/>
      <c r="D604" s="215"/>
    </row>
    <row r="605" spans="2:4" s="212" customFormat="1" ht="16.5" customHeight="1">
      <c r="B605" s="214"/>
      <c r="C605" s="214"/>
      <c r="D605" s="215"/>
    </row>
    <row r="606" spans="2:4" s="212" customFormat="1" ht="16.5" customHeight="1">
      <c r="B606" s="214"/>
      <c r="C606" s="214"/>
      <c r="D606" s="215"/>
    </row>
    <row r="607" spans="2:4" s="212" customFormat="1" ht="16.5" customHeight="1">
      <c r="B607" s="214"/>
      <c r="C607" s="214"/>
      <c r="D607" s="215"/>
    </row>
    <row r="608" spans="2:4" s="212" customFormat="1" ht="16.5" customHeight="1">
      <c r="B608" s="214"/>
      <c r="C608" s="214"/>
      <c r="D608" s="215"/>
    </row>
    <row r="609" spans="2:4" s="212" customFormat="1" ht="16.5" customHeight="1">
      <c r="B609" s="214"/>
      <c r="C609" s="214"/>
      <c r="D609" s="215"/>
    </row>
    <row r="610" spans="2:4" s="212" customFormat="1" ht="16.5" customHeight="1">
      <c r="B610" s="214"/>
      <c r="C610" s="214"/>
      <c r="D610" s="215"/>
    </row>
    <row r="611" spans="2:4" s="212" customFormat="1" ht="16.5" customHeight="1">
      <c r="B611" s="214"/>
      <c r="C611" s="214"/>
      <c r="D611" s="215"/>
    </row>
    <row r="612" spans="2:4" s="212" customFormat="1" ht="16.5" customHeight="1">
      <c r="B612" s="214"/>
      <c r="C612" s="214"/>
      <c r="D612" s="215"/>
    </row>
    <row r="613" spans="2:4" s="212" customFormat="1" ht="16.5" customHeight="1">
      <c r="B613" s="214"/>
      <c r="C613" s="214"/>
      <c r="D613" s="215"/>
    </row>
    <row r="614" spans="2:4" s="212" customFormat="1" ht="16.5" customHeight="1">
      <c r="B614" s="214"/>
      <c r="C614" s="214"/>
      <c r="D614" s="215"/>
    </row>
    <row r="615" spans="2:4" s="212" customFormat="1" ht="16.5" customHeight="1">
      <c r="B615" s="214"/>
      <c r="C615" s="214"/>
      <c r="D615" s="215"/>
    </row>
    <row r="616" spans="2:4" s="212" customFormat="1" ht="16.5" customHeight="1">
      <c r="B616" s="214"/>
      <c r="C616" s="214"/>
      <c r="D616" s="215"/>
    </row>
    <row r="617" spans="2:4" s="212" customFormat="1" ht="16.5" customHeight="1">
      <c r="B617" s="214"/>
      <c r="C617" s="214"/>
      <c r="D617" s="215"/>
    </row>
    <row r="618" spans="2:4" s="212" customFormat="1" ht="16.5" customHeight="1">
      <c r="B618" s="214"/>
      <c r="C618" s="214"/>
      <c r="D618" s="215"/>
    </row>
    <row r="619" spans="2:4" s="212" customFormat="1" ht="16.5" customHeight="1">
      <c r="B619" s="214"/>
      <c r="C619" s="214"/>
      <c r="D619" s="215"/>
    </row>
    <row r="620" spans="2:4" s="212" customFormat="1" ht="16.5" customHeight="1">
      <c r="B620" s="214"/>
      <c r="C620" s="214"/>
      <c r="D620" s="215"/>
    </row>
    <row r="621" spans="2:4" s="212" customFormat="1" ht="16.5" customHeight="1">
      <c r="B621" s="214"/>
      <c r="C621" s="214"/>
      <c r="D621" s="215"/>
    </row>
    <row r="622" spans="2:4" s="212" customFormat="1" ht="16.5" customHeight="1">
      <c r="B622" s="214"/>
      <c r="C622" s="214"/>
      <c r="D622" s="215"/>
    </row>
    <row r="623" spans="2:4" s="212" customFormat="1" ht="16.5" customHeight="1">
      <c r="B623" s="214"/>
      <c r="C623" s="214"/>
      <c r="D623" s="215"/>
    </row>
    <row r="624" spans="2:4" s="212" customFormat="1" ht="16.5" customHeight="1">
      <c r="B624" s="214"/>
      <c r="C624" s="214"/>
      <c r="D624" s="215"/>
    </row>
    <row r="625" spans="2:4" s="212" customFormat="1" ht="16.5" customHeight="1">
      <c r="B625" s="214"/>
      <c r="C625" s="214"/>
      <c r="D625" s="215"/>
    </row>
    <row r="626" spans="2:4" s="212" customFormat="1" ht="16.5" customHeight="1">
      <c r="B626" s="214"/>
      <c r="C626" s="214"/>
      <c r="D626" s="215"/>
    </row>
    <row r="627" spans="2:4" s="212" customFormat="1" ht="16.5" customHeight="1">
      <c r="B627" s="214"/>
      <c r="C627" s="214"/>
      <c r="D627" s="215"/>
    </row>
    <row r="628" spans="2:4" s="212" customFormat="1" ht="16.5" customHeight="1">
      <c r="B628" s="214"/>
      <c r="C628" s="214"/>
      <c r="D628" s="215"/>
    </row>
    <row r="629" spans="2:4" s="212" customFormat="1" ht="16.5" customHeight="1">
      <c r="B629" s="214"/>
      <c r="C629" s="214"/>
      <c r="D629" s="215"/>
    </row>
    <row r="630" spans="2:4" s="212" customFormat="1" ht="16.5" customHeight="1">
      <c r="B630" s="214"/>
      <c r="C630" s="214"/>
      <c r="D630" s="215"/>
    </row>
    <row r="631" spans="2:4" s="212" customFormat="1" ht="16.5" customHeight="1">
      <c r="B631" s="214"/>
      <c r="C631" s="214"/>
      <c r="D631" s="215"/>
    </row>
    <row r="632" spans="2:4" s="212" customFormat="1" ht="16.5" customHeight="1">
      <c r="B632" s="214"/>
      <c r="C632" s="214"/>
      <c r="D632" s="215"/>
    </row>
    <row r="633" spans="2:4" s="212" customFormat="1" ht="16.5" customHeight="1">
      <c r="B633" s="214"/>
      <c r="C633" s="214"/>
      <c r="D633" s="215"/>
    </row>
    <row r="634" spans="2:4" s="212" customFormat="1" ht="16.5" customHeight="1">
      <c r="B634" s="214"/>
      <c r="C634" s="214"/>
      <c r="D634" s="215"/>
    </row>
    <row r="635" spans="2:4" s="212" customFormat="1" ht="16.5" customHeight="1">
      <c r="B635" s="214"/>
      <c r="C635" s="214"/>
      <c r="D635" s="215"/>
    </row>
    <row r="636" spans="2:4" s="212" customFormat="1" ht="16.5" customHeight="1">
      <c r="B636" s="214"/>
      <c r="C636" s="214"/>
      <c r="D636" s="215"/>
    </row>
    <row r="637" spans="2:4" s="212" customFormat="1" ht="16.5" customHeight="1">
      <c r="B637" s="214"/>
      <c r="C637" s="214"/>
      <c r="D637" s="215"/>
    </row>
    <row r="638" spans="2:4" s="212" customFormat="1" ht="16.5" customHeight="1">
      <c r="B638" s="214"/>
      <c r="C638" s="214"/>
      <c r="D638" s="215"/>
    </row>
    <row r="639" spans="2:4" s="212" customFormat="1" ht="16.5" customHeight="1">
      <c r="B639" s="214"/>
      <c r="C639" s="214"/>
      <c r="D639" s="215"/>
    </row>
    <row r="640" spans="2:4" s="212" customFormat="1" ht="16.5" customHeight="1">
      <c r="B640" s="214"/>
      <c r="C640" s="214"/>
      <c r="D640" s="215"/>
    </row>
    <row r="641" spans="2:4" s="212" customFormat="1" ht="16.5" customHeight="1">
      <c r="B641" s="214"/>
      <c r="C641" s="214"/>
      <c r="D641" s="215"/>
    </row>
    <row r="642" spans="2:4" s="212" customFormat="1" ht="16.5" customHeight="1">
      <c r="B642" s="214"/>
      <c r="C642" s="214"/>
      <c r="D642" s="215"/>
    </row>
    <row r="643" spans="2:4" s="212" customFormat="1" ht="16.5" customHeight="1">
      <c r="B643" s="214"/>
      <c r="C643" s="214"/>
      <c r="D643" s="215"/>
    </row>
    <row r="644" spans="2:4" s="212" customFormat="1" ht="16.5" customHeight="1">
      <c r="B644" s="214"/>
      <c r="C644" s="214"/>
      <c r="D644" s="215"/>
    </row>
    <row r="645" spans="2:4" s="212" customFormat="1" ht="16.5" customHeight="1">
      <c r="B645" s="214"/>
      <c r="C645" s="214"/>
      <c r="D645" s="215"/>
    </row>
    <row r="646" spans="2:4" s="212" customFormat="1" ht="16.5" customHeight="1">
      <c r="B646" s="214"/>
      <c r="C646" s="214"/>
      <c r="D646" s="215"/>
    </row>
    <row r="647" spans="2:4" s="212" customFormat="1" ht="16.5" customHeight="1">
      <c r="B647" s="214"/>
      <c r="C647" s="214"/>
      <c r="D647" s="215"/>
    </row>
    <row r="648" spans="2:4" s="212" customFormat="1" ht="16.5" customHeight="1">
      <c r="B648" s="214"/>
      <c r="C648" s="214"/>
      <c r="D648" s="215"/>
    </row>
    <row r="649" spans="2:4" s="212" customFormat="1" ht="16.5" customHeight="1">
      <c r="B649" s="214"/>
      <c r="C649" s="214"/>
      <c r="D649" s="215"/>
    </row>
    <row r="650" spans="2:4" s="212" customFormat="1" ht="16.5" customHeight="1">
      <c r="B650" s="214"/>
      <c r="C650" s="214"/>
      <c r="D650" s="215"/>
    </row>
    <row r="651" spans="2:4" s="212" customFormat="1" ht="16.5" customHeight="1">
      <c r="B651" s="214"/>
      <c r="C651" s="214"/>
      <c r="D651" s="215"/>
    </row>
    <row r="652" spans="2:4" s="212" customFormat="1" ht="16.5" customHeight="1">
      <c r="B652" s="214"/>
      <c r="C652" s="214"/>
      <c r="D652" s="215"/>
    </row>
    <row r="653" spans="2:4" s="212" customFormat="1" ht="16.5" customHeight="1">
      <c r="B653" s="214"/>
      <c r="C653" s="214"/>
      <c r="D653" s="215"/>
    </row>
    <row r="654" spans="2:4" s="212" customFormat="1" ht="16.5" customHeight="1">
      <c r="B654" s="214"/>
      <c r="C654" s="214"/>
      <c r="D654" s="215"/>
    </row>
    <row r="655" spans="2:4" s="212" customFormat="1" ht="16.5" customHeight="1">
      <c r="B655" s="214"/>
      <c r="C655" s="214"/>
      <c r="D655" s="215"/>
    </row>
    <row r="656" spans="2:4" s="212" customFormat="1" ht="16.5" customHeight="1">
      <c r="B656" s="214"/>
      <c r="C656" s="214"/>
      <c r="D656" s="215"/>
    </row>
    <row r="657" spans="2:4" s="212" customFormat="1" ht="16.5" customHeight="1">
      <c r="B657" s="214"/>
      <c r="C657" s="214"/>
      <c r="D657" s="215"/>
    </row>
    <row r="658" spans="2:4" s="212" customFormat="1" ht="16.5" customHeight="1">
      <c r="B658" s="214"/>
      <c r="C658" s="214"/>
      <c r="D658" s="215"/>
    </row>
    <row r="659" spans="2:4" s="212" customFormat="1" ht="16.5" customHeight="1">
      <c r="B659" s="214"/>
      <c r="C659" s="214"/>
      <c r="D659" s="215"/>
    </row>
    <row r="660" spans="2:4" s="212" customFormat="1" ht="16.5" customHeight="1">
      <c r="B660" s="214"/>
      <c r="C660" s="214"/>
      <c r="D660" s="215"/>
    </row>
    <row r="661" spans="2:4" s="212" customFormat="1" ht="16.5" customHeight="1">
      <c r="B661" s="214"/>
      <c r="C661" s="214"/>
      <c r="D661" s="215"/>
    </row>
    <row r="662" spans="2:4" s="212" customFormat="1" ht="16.5" customHeight="1">
      <c r="B662" s="214"/>
      <c r="C662" s="214"/>
      <c r="D662" s="215"/>
    </row>
    <row r="663" spans="2:4" s="212" customFormat="1" ht="16.5" customHeight="1">
      <c r="B663" s="214"/>
      <c r="C663" s="214"/>
      <c r="D663" s="215"/>
    </row>
    <row r="664" spans="2:4" s="212" customFormat="1" ht="16.5" customHeight="1">
      <c r="B664" s="214"/>
      <c r="C664" s="214"/>
      <c r="D664" s="215"/>
    </row>
    <row r="665" spans="2:4" s="212" customFormat="1" ht="16.5" customHeight="1">
      <c r="B665" s="214"/>
      <c r="C665" s="214"/>
      <c r="D665" s="215"/>
    </row>
    <row r="666" spans="2:4" s="212" customFormat="1" ht="16.5" customHeight="1">
      <c r="B666" s="214"/>
      <c r="C666" s="214"/>
      <c r="D666" s="215"/>
    </row>
    <row r="667" spans="2:4" s="212" customFormat="1" ht="16.5" customHeight="1">
      <c r="B667" s="214"/>
      <c r="C667" s="214"/>
      <c r="D667" s="215"/>
    </row>
    <row r="668" spans="2:4" s="212" customFormat="1" ht="16.5" customHeight="1">
      <c r="B668" s="214"/>
      <c r="C668" s="214"/>
      <c r="D668" s="215"/>
    </row>
    <row r="669" spans="2:4" s="212" customFormat="1" ht="16.5" customHeight="1">
      <c r="B669" s="214"/>
      <c r="C669" s="214"/>
      <c r="D669" s="215"/>
    </row>
    <row r="670" spans="2:4" s="212" customFormat="1" ht="16.5" customHeight="1">
      <c r="B670" s="214"/>
      <c r="C670" s="214"/>
      <c r="D670" s="215"/>
    </row>
    <row r="671" spans="2:4" s="212" customFormat="1" ht="16.5" customHeight="1">
      <c r="B671" s="214"/>
      <c r="C671" s="214"/>
      <c r="D671" s="215"/>
    </row>
    <row r="672" spans="2:4" s="212" customFormat="1" ht="16.5" customHeight="1">
      <c r="B672" s="214"/>
      <c r="C672" s="214"/>
      <c r="D672" s="215"/>
    </row>
    <row r="673" spans="2:4" s="212" customFormat="1" ht="16.5" customHeight="1">
      <c r="B673" s="214"/>
      <c r="C673" s="214"/>
      <c r="D673" s="215"/>
    </row>
    <row r="674" spans="2:4" s="212" customFormat="1" ht="16.5" customHeight="1">
      <c r="B674" s="214"/>
      <c r="C674" s="214"/>
      <c r="D674" s="215"/>
    </row>
    <row r="675" spans="2:4" s="212" customFormat="1" ht="16.5" customHeight="1">
      <c r="B675" s="214"/>
      <c r="C675" s="214"/>
      <c r="D675" s="215"/>
    </row>
    <row r="676" spans="2:4" s="212" customFormat="1" ht="16.5" customHeight="1">
      <c r="B676" s="214"/>
      <c r="C676" s="214"/>
      <c r="D676" s="215"/>
    </row>
    <row r="677" spans="2:4" s="212" customFormat="1" ht="16.5" customHeight="1">
      <c r="B677" s="214"/>
      <c r="C677" s="214"/>
      <c r="D677" s="215"/>
    </row>
    <row r="678" spans="2:4" s="212" customFormat="1" ht="16.5" customHeight="1">
      <c r="B678" s="214"/>
      <c r="C678" s="214"/>
      <c r="D678" s="215"/>
    </row>
    <row r="679" spans="2:4" s="212" customFormat="1" ht="16.5" customHeight="1">
      <c r="B679" s="214"/>
      <c r="C679" s="214"/>
      <c r="D679" s="215"/>
    </row>
    <row r="680" spans="2:4" s="212" customFormat="1" ht="16.5" customHeight="1">
      <c r="B680" s="214"/>
      <c r="C680" s="214"/>
      <c r="D680" s="215"/>
    </row>
    <row r="681" spans="2:4" s="212" customFormat="1" ht="16.5" customHeight="1">
      <c r="B681" s="214"/>
      <c r="C681" s="214"/>
      <c r="D681" s="215"/>
    </row>
    <row r="682" spans="2:4" s="212" customFormat="1" ht="16.5" customHeight="1">
      <c r="B682" s="214"/>
      <c r="C682" s="214"/>
      <c r="D682" s="215"/>
    </row>
    <row r="683" spans="2:4" s="212" customFormat="1" ht="16.5" customHeight="1">
      <c r="B683" s="214"/>
      <c r="C683" s="214"/>
      <c r="D683" s="215"/>
    </row>
    <row r="684" spans="2:4" s="212" customFormat="1" ht="16.5" customHeight="1">
      <c r="B684" s="214"/>
      <c r="C684" s="214"/>
      <c r="D684" s="215"/>
    </row>
    <row r="685" spans="2:4" s="212" customFormat="1" ht="16.5" customHeight="1">
      <c r="B685" s="214"/>
      <c r="C685" s="214"/>
      <c r="D685" s="215"/>
    </row>
    <row r="686" spans="2:4" s="212" customFormat="1" ht="16.5" customHeight="1">
      <c r="B686" s="214"/>
      <c r="C686" s="214"/>
      <c r="D686" s="215"/>
    </row>
    <row r="687" spans="2:4" s="212" customFormat="1" ht="16.5" customHeight="1">
      <c r="B687" s="214"/>
      <c r="C687" s="214"/>
      <c r="D687" s="215"/>
    </row>
    <row r="688" spans="2:4" s="212" customFormat="1" ht="16.5" customHeight="1">
      <c r="B688" s="214"/>
      <c r="C688" s="214"/>
      <c r="D688" s="215"/>
    </row>
    <row r="689" spans="2:4" s="212" customFormat="1" ht="16.5" customHeight="1">
      <c r="B689" s="214"/>
      <c r="C689" s="214"/>
      <c r="D689" s="215"/>
    </row>
    <row r="690" spans="2:4" s="212" customFormat="1" ht="16.5" customHeight="1">
      <c r="B690" s="214"/>
      <c r="C690" s="214"/>
      <c r="D690" s="215"/>
    </row>
    <row r="691" spans="2:4" s="212" customFormat="1" ht="16.5" customHeight="1">
      <c r="B691" s="214"/>
      <c r="C691" s="214"/>
      <c r="D691" s="215"/>
    </row>
    <row r="692" spans="2:4" s="212" customFormat="1" ht="16.5" customHeight="1">
      <c r="B692" s="214"/>
      <c r="C692" s="214"/>
      <c r="D692" s="215"/>
    </row>
    <row r="693" spans="2:4" s="212" customFormat="1" ht="16.5" customHeight="1">
      <c r="B693" s="214"/>
      <c r="C693" s="214"/>
      <c r="D693" s="215"/>
    </row>
    <row r="694" spans="2:4" s="212" customFormat="1" ht="16.5" customHeight="1">
      <c r="B694" s="214"/>
      <c r="C694" s="214"/>
      <c r="D694" s="215"/>
    </row>
    <row r="695" spans="2:4" s="212" customFormat="1" ht="16.5" customHeight="1">
      <c r="B695" s="214"/>
      <c r="C695" s="214"/>
      <c r="D695" s="215"/>
    </row>
    <row r="696" spans="2:4" s="212" customFormat="1" ht="16.5" customHeight="1">
      <c r="B696" s="214"/>
      <c r="C696" s="214"/>
      <c r="D696" s="215"/>
    </row>
    <row r="697" spans="2:4" s="212" customFormat="1" ht="16.5" customHeight="1">
      <c r="B697" s="214"/>
      <c r="C697" s="214"/>
      <c r="D697" s="215"/>
    </row>
    <row r="698" spans="2:4" s="212" customFormat="1" ht="16.5" customHeight="1">
      <c r="B698" s="214"/>
      <c r="C698" s="214"/>
      <c r="D698" s="215"/>
    </row>
    <row r="699" spans="2:4" s="212" customFormat="1" ht="16.5" customHeight="1">
      <c r="B699" s="214"/>
      <c r="C699" s="214"/>
      <c r="D699" s="215"/>
    </row>
    <row r="700" spans="2:4" s="212" customFormat="1" ht="16.5" customHeight="1">
      <c r="B700" s="214"/>
      <c r="C700" s="214"/>
      <c r="D700" s="215"/>
    </row>
    <row r="701" spans="2:4" s="212" customFormat="1" ht="16.5" customHeight="1">
      <c r="B701" s="214"/>
      <c r="C701" s="214"/>
      <c r="D701" s="215"/>
    </row>
    <row r="702" spans="2:4" s="212" customFormat="1" ht="16.5" customHeight="1">
      <c r="B702" s="214"/>
      <c r="C702" s="214"/>
      <c r="D702" s="215"/>
    </row>
    <row r="703" spans="2:4" s="212" customFormat="1" ht="16.5" customHeight="1">
      <c r="B703" s="214"/>
      <c r="C703" s="214"/>
      <c r="D703" s="215"/>
    </row>
    <row r="704" spans="2:4" s="212" customFormat="1" ht="16.5" customHeight="1">
      <c r="B704" s="214"/>
      <c r="C704" s="214"/>
      <c r="D704" s="215"/>
    </row>
    <row r="705" spans="2:4" s="212" customFormat="1" ht="16.5" customHeight="1">
      <c r="B705" s="214"/>
      <c r="C705" s="214"/>
      <c r="D705" s="215"/>
    </row>
    <row r="706" spans="2:4" s="212" customFormat="1" ht="16.5" customHeight="1">
      <c r="B706" s="214"/>
      <c r="C706" s="214"/>
      <c r="D706" s="215"/>
    </row>
    <row r="707" spans="2:4" s="212" customFormat="1" ht="16.5" customHeight="1">
      <c r="B707" s="214"/>
      <c r="C707" s="214"/>
      <c r="D707" s="215"/>
    </row>
    <row r="708" spans="2:4" s="212" customFormat="1" ht="16.5" customHeight="1">
      <c r="B708" s="214"/>
      <c r="C708" s="214"/>
      <c r="D708" s="215"/>
    </row>
    <row r="709" spans="2:4" s="212" customFormat="1" ht="16.5" customHeight="1">
      <c r="B709" s="214"/>
      <c r="C709" s="214"/>
      <c r="D709" s="215"/>
    </row>
    <row r="710" spans="2:4" s="212" customFormat="1" ht="16.5" customHeight="1">
      <c r="B710" s="214"/>
      <c r="C710" s="214"/>
      <c r="D710" s="215"/>
    </row>
    <row r="711" spans="2:4" s="212" customFormat="1" ht="16.5" customHeight="1">
      <c r="B711" s="214"/>
      <c r="C711" s="214"/>
      <c r="D711" s="215"/>
    </row>
    <row r="712" spans="2:4" s="212" customFormat="1" ht="16.5" customHeight="1">
      <c r="B712" s="214"/>
      <c r="C712" s="214"/>
      <c r="D712" s="215"/>
    </row>
    <row r="713" spans="2:4" s="212" customFormat="1" ht="16.5" customHeight="1">
      <c r="B713" s="214"/>
      <c r="C713" s="214"/>
      <c r="D713" s="215"/>
    </row>
    <row r="714" spans="2:4" s="212" customFormat="1" ht="16.5" customHeight="1">
      <c r="B714" s="214"/>
      <c r="C714" s="214"/>
      <c r="D714" s="215"/>
    </row>
    <row r="715" spans="2:4" s="212" customFormat="1" ht="16.5" customHeight="1">
      <c r="B715" s="214"/>
      <c r="C715" s="214"/>
      <c r="D715" s="215"/>
    </row>
    <row r="716" spans="2:4" s="212" customFormat="1" ht="16.5" customHeight="1">
      <c r="B716" s="214"/>
      <c r="C716" s="214"/>
      <c r="D716" s="215"/>
    </row>
    <row r="717" spans="2:4" s="212" customFormat="1" ht="16.5" customHeight="1">
      <c r="B717" s="214"/>
      <c r="C717" s="214"/>
      <c r="D717" s="215"/>
    </row>
    <row r="718" spans="2:4" s="212" customFormat="1" ht="16.5" customHeight="1">
      <c r="B718" s="214"/>
      <c r="C718" s="214"/>
      <c r="D718" s="215"/>
    </row>
    <row r="719" spans="2:4" s="212" customFormat="1" ht="16.5" customHeight="1">
      <c r="B719" s="214"/>
      <c r="C719" s="214"/>
      <c r="D719" s="215"/>
    </row>
    <row r="720" spans="2:4" s="212" customFormat="1" ht="16.5" customHeight="1">
      <c r="B720" s="214"/>
      <c r="C720" s="214"/>
      <c r="D720" s="215"/>
    </row>
    <row r="721" spans="2:4" s="212" customFormat="1" ht="16.5" customHeight="1">
      <c r="B721" s="214"/>
      <c r="C721" s="214"/>
      <c r="D721" s="215"/>
    </row>
    <row r="722" spans="2:4" s="212" customFormat="1" ht="16.5" customHeight="1">
      <c r="B722" s="214"/>
      <c r="C722" s="214"/>
      <c r="D722" s="215"/>
    </row>
    <row r="723" spans="2:4" s="212" customFormat="1" ht="16.5" customHeight="1">
      <c r="B723" s="214"/>
      <c r="C723" s="214"/>
      <c r="D723" s="215"/>
    </row>
    <row r="724" spans="2:4" s="212" customFormat="1" ht="16.5" customHeight="1">
      <c r="B724" s="214"/>
      <c r="C724" s="214"/>
      <c r="D724" s="215"/>
    </row>
    <row r="725" spans="2:4" s="212" customFormat="1" ht="16.5" customHeight="1">
      <c r="B725" s="214"/>
      <c r="C725" s="214"/>
      <c r="D725" s="215"/>
    </row>
    <row r="726" spans="2:4" s="212" customFormat="1" ht="16.5" customHeight="1">
      <c r="B726" s="214"/>
      <c r="C726" s="214"/>
      <c r="D726" s="215"/>
    </row>
    <row r="727" spans="2:4" s="212" customFormat="1" ht="16.5" customHeight="1">
      <c r="B727" s="214"/>
      <c r="C727" s="214"/>
      <c r="D727" s="215"/>
    </row>
    <row r="728" spans="2:4" s="212" customFormat="1" ht="16.5" customHeight="1">
      <c r="B728" s="214"/>
      <c r="C728" s="214"/>
      <c r="D728" s="215"/>
    </row>
    <row r="729" spans="2:4" s="212" customFormat="1" ht="16.5" customHeight="1">
      <c r="B729" s="214"/>
      <c r="C729" s="214"/>
      <c r="D729" s="215"/>
    </row>
    <row r="730" spans="2:4" s="212" customFormat="1" ht="16.5" customHeight="1">
      <c r="B730" s="214"/>
      <c r="C730" s="214"/>
      <c r="D730" s="215"/>
    </row>
    <row r="731" spans="2:4" s="212" customFormat="1" ht="16.5" customHeight="1">
      <c r="B731" s="214"/>
      <c r="C731" s="214"/>
      <c r="D731" s="215"/>
    </row>
    <row r="732" spans="2:4" s="212" customFormat="1" ht="16.5" customHeight="1">
      <c r="B732" s="214"/>
      <c r="C732" s="214"/>
      <c r="D732" s="215"/>
    </row>
    <row r="733" spans="2:4" s="212" customFormat="1" ht="16.5" customHeight="1">
      <c r="B733" s="214"/>
      <c r="C733" s="214"/>
      <c r="D733" s="215"/>
    </row>
    <row r="734" spans="2:4" s="212" customFormat="1" ht="16.5" customHeight="1">
      <c r="B734" s="214"/>
      <c r="C734" s="214"/>
      <c r="D734" s="215"/>
    </row>
    <row r="735" spans="2:4" s="212" customFormat="1" ht="16.5" customHeight="1">
      <c r="B735" s="214"/>
      <c r="C735" s="214"/>
      <c r="D735" s="215"/>
    </row>
    <row r="736" spans="2:4" s="212" customFormat="1" ht="16.5" customHeight="1">
      <c r="B736" s="214"/>
      <c r="C736" s="214"/>
      <c r="D736" s="215"/>
    </row>
    <row r="737" spans="2:4" s="212" customFormat="1" ht="16.5" customHeight="1">
      <c r="B737" s="214"/>
      <c r="C737" s="214"/>
      <c r="D737" s="215"/>
    </row>
    <row r="738" spans="2:4" s="212" customFormat="1" ht="16.5" customHeight="1">
      <c r="B738" s="214"/>
      <c r="C738" s="214"/>
      <c r="D738" s="215"/>
    </row>
    <row r="739" spans="2:4" s="212" customFormat="1" ht="16.5" customHeight="1">
      <c r="B739" s="214"/>
      <c r="C739" s="214"/>
      <c r="D739" s="215"/>
    </row>
    <row r="740" spans="2:4" s="212" customFormat="1" ht="16.5" customHeight="1">
      <c r="B740" s="214"/>
      <c r="C740" s="214"/>
      <c r="D740" s="215"/>
    </row>
    <row r="741" spans="2:4" s="212" customFormat="1" ht="16.5" customHeight="1">
      <c r="B741" s="214"/>
      <c r="C741" s="214"/>
      <c r="D741" s="215"/>
    </row>
    <row r="742" spans="2:4" s="212" customFormat="1" ht="16.5" customHeight="1">
      <c r="B742" s="214"/>
      <c r="C742" s="214"/>
      <c r="D742" s="215"/>
    </row>
    <row r="743" spans="2:4" s="212" customFormat="1" ht="16.5" customHeight="1">
      <c r="B743" s="214"/>
      <c r="C743" s="214"/>
      <c r="D743" s="215"/>
    </row>
    <row r="744" spans="2:4" s="212" customFormat="1" ht="16.5" customHeight="1">
      <c r="B744" s="214"/>
      <c r="C744" s="214"/>
      <c r="D744" s="215"/>
    </row>
    <row r="745" spans="2:4" s="212" customFormat="1" ht="16.5" customHeight="1">
      <c r="B745" s="214"/>
      <c r="C745" s="214"/>
      <c r="D745" s="215"/>
    </row>
    <row r="746" spans="2:4" s="212" customFormat="1" ht="16.5" customHeight="1">
      <c r="B746" s="214"/>
      <c r="C746" s="214"/>
      <c r="D746" s="215"/>
    </row>
    <row r="747" spans="2:4" s="212" customFormat="1" ht="16.5" customHeight="1">
      <c r="B747" s="214"/>
      <c r="C747" s="214"/>
      <c r="D747" s="215"/>
    </row>
    <row r="748" spans="2:4" s="212" customFormat="1" ht="16.5" customHeight="1">
      <c r="B748" s="214"/>
      <c r="C748" s="214"/>
      <c r="D748" s="215"/>
    </row>
    <row r="749" spans="2:4" s="212" customFormat="1" ht="16.5" customHeight="1">
      <c r="B749" s="214"/>
      <c r="C749" s="214"/>
      <c r="D749" s="215"/>
    </row>
    <row r="750" spans="2:4" s="212" customFormat="1" ht="16.5" customHeight="1">
      <c r="B750" s="214"/>
      <c r="C750" s="214"/>
      <c r="D750" s="215"/>
    </row>
    <row r="751" spans="2:4" s="212" customFormat="1" ht="16.5" customHeight="1">
      <c r="B751" s="214"/>
      <c r="C751" s="214"/>
      <c r="D751" s="215"/>
    </row>
    <row r="752" spans="2:4" s="212" customFormat="1" ht="16.5" customHeight="1">
      <c r="B752" s="214"/>
      <c r="C752" s="214"/>
      <c r="D752" s="215"/>
    </row>
    <row r="753" spans="2:4" s="212" customFormat="1" ht="16.5" customHeight="1">
      <c r="B753" s="214"/>
      <c r="C753" s="214"/>
      <c r="D753" s="215"/>
    </row>
    <row r="754" spans="2:4" s="212" customFormat="1" ht="16.5" customHeight="1">
      <c r="B754" s="214"/>
      <c r="C754" s="214"/>
      <c r="D754" s="215"/>
    </row>
    <row r="755" spans="2:4" s="212" customFormat="1" ht="16.5" customHeight="1">
      <c r="B755" s="214"/>
      <c r="C755" s="214"/>
      <c r="D755" s="215"/>
    </row>
    <row r="756" spans="2:4" s="212" customFormat="1" ht="16.5" customHeight="1">
      <c r="B756" s="214"/>
      <c r="C756" s="214"/>
      <c r="D756" s="215"/>
    </row>
    <row r="757" spans="2:4" s="212" customFormat="1" ht="16.5" customHeight="1">
      <c r="B757" s="214"/>
      <c r="C757" s="214"/>
      <c r="D757" s="215"/>
    </row>
    <row r="758" spans="2:4" s="212" customFormat="1" ht="16.5" customHeight="1">
      <c r="B758" s="214"/>
      <c r="C758" s="214"/>
      <c r="D758" s="215"/>
    </row>
    <row r="759" spans="2:4" s="212" customFormat="1" ht="16.5" customHeight="1">
      <c r="B759" s="214"/>
      <c r="C759" s="214"/>
      <c r="D759" s="215"/>
    </row>
    <row r="760" spans="2:4" s="212" customFormat="1" ht="16.5" customHeight="1">
      <c r="B760" s="214"/>
      <c r="C760" s="214"/>
      <c r="D760" s="215"/>
    </row>
    <row r="761" spans="2:4" s="212" customFormat="1" ht="16.5" customHeight="1">
      <c r="B761" s="214"/>
      <c r="C761" s="214"/>
      <c r="D761" s="215"/>
    </row>
    <row r="762" spans="2:4" s="212" customFormat="1" ht="16.5" customHeight="1">
      <c r="B762" s="214"/>
      <c r="C762" s="214"/>
      <c r="D762" s="215"/>
    </row>
    <row r="763" spans="2:4" s="212" customFormat="1" ht="16.5" customHeight="1">
      <c r="B763" s="214"/>
      <c r="C763" s="214"/>
      <c r="D763" s="215"/>
    </row>
    <row r="764" spans="2:4" s="212" customFormat="1" ht="16.5" customHeight="1">
      <c r="B764" s="214"/>
      <c r="C764" s="214"/>
      <c r="D764" s="215"/>
    </row>
    <row r="765" spans="2:4" s="212" customFormat="1" ht="16.5" customHeight="1">
      <c r="B765" s="214"/>
      <c r="C765" s="214"/>
      <c r="D765" s="215"/>
    </row>
    <row r="766" spans="2:4" s="212" customFormat="1" ht="16.5" customHeight="1">
      <c r="B766" s="214"/>
      <c r="C766" s="214"/>
      <c r="D766" s="215"/>
    </row>
    <row r="767" spans="2:4" s="212" customFormat="1" ht="16.5" customHeight="1">
      <c r="B767" s="214"/>
      <c r="C767" s="214"/>
      <c r="D767" s="215"/>
    </row>
    <row r="768" spans="2:4" s="212" customFormat="1" ht="16.5" customHeight="1">
      <c r="B768" s="214"/>
      <c r="C768" s="214"/>
      <c r="D768" s="215"/>
    </row>
    <row r="769" spans="2:4" s="212" customFormat="1" ht="16.5" customHeight="1">
      <c r="B769" s="214"/>
      <c r="C769" s="214"/>
      <c r="D769" s="215"/>
    </row>
    <row r="770" spans="2:4" s="212" customFormat="1" ht="16.5" customHeight="1">
      <c r="B770" s="214"/>
      <c r="C770" s="214"/>
      <c r="D770" s="215"/>
    </row>
    <row r="771" spans="2:4" s="212" customFormat="1" ht="16.5" customHeight="1">
      <c r="B771" s="214"/>
      <c r="C771" s="214"/>
      <c r="D771" s="215"/>
    </row>
    <row r="772" spans="2:4" s="212" customFormat="1" ht="16.5" customHeight="1">
      <c r="B772" s="214"/>
      <c r="C772" s="214"/>
      <c r="D772" s="215"/>
    </row>
    <row r="773" spans="2:4" s="212" customFormat="1" ht="16.5" customHeight="1">
      <c r="B773" s="214"/>
      <c r="C773" s="214"/>
      <c r="D773" s="215"/>
    </row>
    <row r="774" spans="2:4" s="212" customFormat="1" ht="16.5" customHeight="1">
      <c r="B774" s="214"/>
      <c r="C774" s="214"/>
      <c r="D774" s="215"/>
    </row>
    <row r="775" spans="2:4" s="212" customFormat="1" ht="16.5" customHeight="1">
      <c r="B775" s="214"/>
      <c r="C775" s="214"/>
      <c r="D775" s="215"/>
    </row>
    <row r="776" spans="2:4" s="212" customFormat="1" ht="16.5" customHeight="1">
      <c r="B776" s="214"/>
      <c r="C776" s="214"/>
      <c r="D776" s="215"/>
    </row>
    <row r="777" spans="2:4" s="212" customFormat="1" ht="16.5" customHeight="1">
      <c r="B777" s="214"/>
      <c r="C777" s="214"/>
      <c r="D777" s="215"/>
    </row>
    <row r="778" spans="2:4" s="212" customFormat="1" ht="16.5" customHeight="1">
      <c r="B778" s="214"/>
      <c r="C778" s="214"/>
      <c r="D778" s="215"/>
    </row>
    <row r="779" spans="2:4" s="212" customFormat="1" ht="16.5" customHeight="1">
      <c r="B779" s="214"/>
      <c r="C779" s="214"/>
      <c r="D779" s="215"/>
    </row>
    <row r="780" spans="2:4" s="212" customFormat="1" ht="16.5" customHeight="1">
      <c r="B780" s="214"/>
      <c r="C780" s="214"/>
      <c r="D780" s="215"/>
    </row>
    <row r="781" spans="2:4" s="212" customFormat="1" ht="16.5" customHeight="1">
      <c r="B781" s="214"/>
      <c r="C781" s="214"/>
      <c r="D781" s="215"/>
    </row>
    <row r="782" spans="2:4" s="212" customFormat="1" ht="16.5" customHeight="1">
      <c r="B782" s="214"/>
      <c r="C782" s="214"/>
      <c r="D782" s="215"/>
    </row>
    <row r="783" spans="2:4" s="212" customFormat="1" ht="16.5" customHeight="1">
      <c r="B783" s="214"/>
      <c r="C783" s="214"/>
      <c r="D783" s="215"/>
    </row>
    <row r="784" spans="2:4" s="212" customFormat="1" ht="16.5" customHeight="1">
      <c r="B784" s="214"/>
      <c r="C784" s="214"/>
      <c r="D784" s="215"/>
    </row>
    <row r="785" spans="2:4" s="212" customFormat="1" ht="16.5" customHeight="1">
      <c r="B785" s="214"/>
      <c r="C785" s="214"/>
      <c r="D785" s="215"/>
    </row>
    <row r="786" spans="2:4" s="212" customFormat="1" ht="16.5" customHeight="1">
      <c r="B786" s="214"/>
      <c r="C786" s="214"/>
      <c r="D786" s="215"/>
    </row>
    <row r="787" spans="2:4" s="212" customFormat="1" ht="16.5" customHeight="1">
      <c r="B787" s="214"/>
      <c r="C787" s="214"/>
      <c r="D787" s="215"/>
    </row>
    <row r="788" spans="2:4" s="212" customFormat="1" ht="16.5" customHeight="1">
      <c r="B788" s="214"/>
      <c r="C788" s="214"/>
      <c r="D788" s="215"/>
    </row>
    <row r="789" spans="2:4" s="212" customFormat="1" ht="16.5" customHeight="1">
      <c r="B789" s="214"/>
      <c r="C789" s="214"/>
      <c r="D789" s="215"/>
    </row>
    <row r="790" spans="2:4" s="212" customFormat="1" ht="16.5" customHeight="1">
      <c r="B790" s="214"/>
      <c r="C790" s="214"/>
      <c r="D790" s="215"/>
    </row>
    <row r="791" spans="2:4" s="212" customFormat="1" ht="16.5" customHeight="1">
      <c r="B791" s="214"/>
      <c r="C791" s="214"/>
      <c r="D791" s="215"/>
    </row>
    <row r="792" spans="2:4" s="212" customFormat="1" ht="16.5" customHeight="1">
      <c r="B792" s="214"/>
      <c r="C792" s="214"/>
      <c r="D792" s="215"/>
    </row>
    <row r="793" spans="2:4" s="212" customFormat="1" ht="16.5" customHeight="1">
      <c r="B793" s="214"/>
      <c r="C793" s="214"/>
      <c r="D793" s="215"/>
    </row>
    <row r="794" spans="2:4" s="212" customFormat="1" ht="16.5" customHeight="1">
      <c r="B794" s="214"/>
      <c r="C794" s="214"/>
      <c r="D794" s="215"/>
    </row>
    <row r="795" spans="2:4" s="212" customFormat="1" ht="16.5" customHeight="1">
      <c r="B795" s="214"/>
      <c r="C795" s="214"/>
      <c r="D795" s="215"/>
    </row>
    <row r="796" spans="2:4" s="212" customFormat="1" ht="16.5" customHeight="1">
      <c r="B796" s="214"/>
      <c r="C796" s="214"/>
      <c r="D796" s="215"/>
    </row>
    <row r="797" spans="2:4" s="212" customFormat="1" ht="16.5" customHeight="1">
      <c r="B797" s="214"/>
      <c r="C797" s="214"/>
      <c r="D797" s="215"/>
    </row>
    <row r="798" spans="2:4" s="212" customFormat="1" ht="16.5" customHeight="1">
      <c r="B798" s="214"/>
      <c r="C798" s="214"/>
      <c r="D798" s="215"/>
    </row>
    <row r="799" spans="2:4" s="212" customFormat="1" ht="16.5" customHeight="1">
      <c r="B799" s="214"/>
      <c r="C799" s="214"/>
      <c r="D799" s="215"/>
    </row>
    <row r="800" spans="2:4" s="212" customFormat="1" ht="16.5" customHeight="1">
      <c r="B800" s="214"/>
      <c r="C800" s="214"/>
      <c r="D800" s="215"/>
    </row>
    <row r="801" spans="2:4" s="212" customFormat="1" ht="16.5" customHeight="1">
      <c r="B801" s="214"/>
      <c r="C801" s="214"/>
      <c r="D801" s="215"/>
    </row>
    <row r="802" spans="2:4" s="212" customFormat="1" ht="16.5" customHeight="1">
      <c r="B802" s="214"/>
      <c r="C802" s="214"/>
      <c r="D802" s="215"/>
    </row>
    <row r="803" spans="2:4" s="212" customFormat="1" ht="16.5" customHeight="1">
      <c r="B803" s="214"/>
      <c r="C803" s="214"/>
      <c r="D803" s="215"/>
    </row>
    <row r="804" spans="2:4" s="212" customFormat="1" ht="16.5" customHeight="1">
      <c r="B804" s="214"/>
      <c r="C804" s="214"/>
      <c r="D804" s="215"/>
    </row>
    <row r="805" spans="2:4" s="212" customFormat="1" ht="16.5" customHeight="1">
      <c r="B805" s="214"/>
      <c r="C805" s="214"/>
      <c r="D805" s="215"/>
    </row>
    <row r="806" spans="2:4" s="212" customFormat="1" ht="16.5" customHeight="1">
      <c r="B806" s="214"/>
      <c r="C806" s="214"/>
      <c r="D806" s="215"/>
    </row>
    <row r="807" spans="2:4" s="212" customFormat="1" ht="16.5" customHeight="1">
      <c r="B807" s="214"/>
      <c r="C807" s="214"/>
      <c r="D807" s="215"/>
    </row>
    <row r="808" spans="2:4" s="212" customFormat="1" ht="16.5" customHeight="1">
      <c r="B808" s="214"/>
      <c r="C808" s="214"/>
      <c r="D808" s="215"/>
    </row>
    <row r="809" spans="2:4" s="212" customFormat="1" ht="16.5" customHeight="1">
      <c r="B809" s="214"/>
      <c r="C809" s="214"/>
      <c r="D809" s="215"/>
    </row>
    <row r="810" spans="2:4" s="212" customFormat="1" ht="16.5" customHeight="1">
      <c r="B810" s="214"/>
      <c r="C810" s="214"/>
      <c r="D810" s="215"/>
    </row>
    <row r="811" spans="2:4" s="212" customFormat="1" ht="16.5" customHeight="1">
      <c r="B811" s="214"/>
      <c r="C811" s="214"/>
      <c r="D811" s="215"/>
    </row>
    <row r="812" spans="2:4" s="212" customFormat="1" ht="16.5" customHeight="1">
      <c r="B812" s="214"/>
      <c r="C812" s="214"/>
      <c r="D812" s="215"/>
    </row>
    <row r="813" spans="2:4" s="212" customFormat="1" ht="16.5" customHeight="1">
      <c r="B813" s="214"/>
      <c r="C813" s="214"/>
      <c r="D813" s="215"/>
    </row>
    <row r="814" spans="2:4" s="212" customFormat="1" ht="16.5" customHeight="1">
      <c r="B814" s="214"/>
      <c r="C814" s="214"/>
      <c r="D814" s="215"/>
    </row>
    <row r="815" spans="2:4" s="212" customFormat="1" ht="16.5" customHeight="1">
      <c r="B815" s="214"/>
      <c r="C815" s="214"/>
      <c r="D815" s="215"/>
    </row>
    <row r="816" spans="2:4" s="212" customFormat="1" ht="16.5" customHeight="1">
      <c r="B816" s="214"/>
      <c r="C816" s="214"/>
      <c r="D816" s="215"/>
    </row>
    <row r="817" spans="2:4" s="212" customFormat="1" ht="16.5" customHeight="1">
      <c r="B817" s="214"/>
      <c r="C817" s="214"/>
      <c r="D817" s="215"/>
    </row>
    <row r="818" spans="2:4" s="212" customFormat="1" ht="16.5" customHeight="1">
      <c r="B818" s="214"/>
      <c r="C818" s="214"/>
      <c r="D818" s="215"/>
    </row>
    <row r="819" spans="2:4" s="212" customFormat="1" ht="16.5" customHeight="1">
      <c r="B819" s="214"/>
      <c r="C819" s="214"/>
      <c r="D819" s="215"/>
    </row>
    <row r="820" spans="2:4" s="212" customFormat="1" ht="16.5" customHeight="1">
      <c r="B820" s="214"/>
      <c r="C820" s="214"/>
      <c r="D820" s="215"/>
    </row>
    <row r="821" spans="2:4" s="212" customFormat="1" ht="16.5" customHeight="1">
      <c r="B821" s="214"/>
      <c r="C821" s="214"/>
      <c r="D821" s="215"/>
    </row>
    <row r="822" spans="2:4" s="212" customFormat="1" ht="16.5" customHeight="1">
      <c r="B822" s="214"/>
      <c r="C822" s="214"/>
      <c r="D822" s="215"/>
    </row>
    <row r="823" spans="2:4" s="212" customFormat="1" ht="16.5" customHeight="1">
      <c r="B823" s="214"/>
      <c r="C823" s="214"/>
      <c r="D823" s="215"/>
    </row>
    <row r="824" spans="2:4" s="212" customFormat="1" ht="16.5" customHeight="1">
      <c r="B824" s="214"/>
      <c r="C824" s="214"/>
      <c r="D824" s="215"/>
    </row>
    <row r="825" spans="2:4" s="212" customFormat="1" ht="16.5" customHeight="1">
      <c r="B825" s="214"/>
      <c r="C825" s="214"/>
      <c r="D825" s="215"/>
    </row>
    <row r="826" spans="2:4" s="212" customFormat="1" ht="16.5" customHeight="1">
      <c r="B826" s="214"/>
      <c r="C826" s="214"/>
      <c r="D826" s="215"/>
    </row>
    <row r="827" spans="2:4" s="212" customFormat="1" ht="16.5" customHeight="1">
      <c r="B827" s="214"/>
      <c r="C827" s="214"/>
      <c r="D827" s="215"/>
    </row>
    <row r="828" spans="2:4" s="212" customFormat="1" ht="16.5" customHeight="1">
      <c r="B828" s="214"/>
      <c r="C828" s="214"/>
      <c r="D828" s="215"/>
    </row>
    <row r="829" spans="2:4" s="212" customFormat="1" ht="16.5" customHeight="1">
      <c r="B829" s="214"/>
      <c r="C829" s="214"/>
      <c r="D829" s="215"/>
    </row>
    <row r="830" spans="2:4" s="212" customFormat="1" ht="16.5" customHeight="1">
      <c r="B830" s="214"/>
      <c r="C830" s="214"/>
      <c r="D830" s="215"/>
    </row>
    <row r="831" spans="2:4" s="212" customFormat="1" ht="16.5" customHeight="1">
      <c r="B831" s="214"/>
      <c r="C831" s="214"/>
      <c r="D831" s="215"/>
    </row>
    <row r="832" spans="2:4" s="212" customFormat="1" ht="16.5" customHeight="1">
      <c r="B832" s="214"/>
      <c r="C832" s="214"/>
      <c r="D832" s="215"/>
    </row>
    <row r="833" spans="2:4" s="212" customFormat="1" ht="16.5" customHeight="1">
      <c r="B833" s="214"/>
      <c r="C833" s="214"/>
      <c r="D833" s="215"/>
    </row>
    <row r="834" spans="2:4" s="212" customFormat="1" ht="16.5" customHeight="1">
      <c r="B834" s="214"/>
      <c r="C834" s="214"/>
      <c r="D834" s="215"/>
    </row>
    <row r="835" spans="2:4" s="212" customFormat="1" ht="16.5" customHeight="1">
      <c r="B835" s="214"/>
      <c r="C835" s="214"/>
      <c r="D835" s="215"/>
    </row>
    <row r="836" spans="2:4" s="212" customFormat="1" ht="16.5" customHeight="1">
      <c r="B836" s="214"/>
      <c r="C836" s="214"/>
      <c r="D836" s="215"/>
    </row>
    <row r="837" spans="2:4" s="212" customFormat="1" ht="16.5" customHeight="1">
      <c r="B837" s="214"/>
      <c r="C837" s="214"/>
      <c r="D837" s="215"/>
    </row>
    <row r="838" spans="2:4" s="212" customFormat="1" ht="16.5" customHeight="1">
      <c r="B838" s="214"/>
      <c r="C838" s="214"/>
      <c r="D838" s="215"/>
    </row>
    <row r="839" spans="2:4" s="212" customFormat="1" ht="16.5" customHeight="1">
      <c r="B839" s="214"/>
      <c r="C839" s="214"/>
      <c r="D839" s="215"/>
    </row>
    <row r="840" spans="2:4" s="212" customFormat="1" ht="16.5" customHeight="1">
      <c r="B840" s="214"/>
      <c r="C840" s="214"/>
      <c r="D840" s="215"/>
    </row>
    <row r="841" spans="2:4" s="212" customFormat="1" ht="16.5" customHeight="1">
      <c r="B841" s="214"/>
      <c r="C841" s="214"/>
      <c r="D841" s="215"/>
    </row>
    <row r="842" spans="2:4" s="212" customFormat="1" ht="16.5" customHeight="1">
      <c r="B842" s="214"/>
      <c r="C842" s="214"/>
      <c r="D842" s="215"/>
    </row>
    <row r="843" spans="2:4" s="212" customFormat="1" ht="16.5" customHeight="1">
      <c r="B843" s="214"/>
      <c r="C843" s="214"/>
      <c r="D843" s="215"/>
    </row>
    <row r="844" spans="2:4" s="212" customFormat="1" ht="16.5" customHeight="1">
      <c r="B844" s="214"/>
      <c r="C844" s="214"/>
      <c r="D844" s="215"/>
    </row>
    <row r="845" spans="2:4" s="212" customFormat="1" ht="16.5" customHeight="1">
      <c r="B845" s="214"/>
      <c r="C845" s="214"/>
      <c r="D845" s="215"/>
    </row>
    <row r="846" spans="2:4" s="212" customFormat="1" ht="16.5" customHeight="1">
      <c r="B846" s="214"/>
      <c r="C846" s="214"/>
      <c r="D846" s="215"/>
    </row>
    <row r="847" spans="2:4" s="212" customFormat="1" ht="16.5" customHeight="1">
      <c r="B847" s="214"/>
      <c r="C847" s="214"/>
      <c r="D847" s="215"/>
    </row>
    <row r="848" spans="2:4" s="212" customFormat="1" ht="16.5" customHeight="1">
      <c r="B848" s="214"/>
      <c r="C848" s="214"/>
      <c r="D848" s="215"/>
    </row>
    <row r="849" spans="2:4" s="212" customFormat="1" ht="16.5" customHeight="1">
      <c r="B849" s="214"/>
      <c r="C849" s="214"/>
      <c r="D849" s="215"/>
    </row>
    <row r="850" spans="2:4" s="212" customFormat="1" ht="16.5" customHeight="1">
      <c r="B850" s="214"/>
      <c r="C850" s="214"/>
      <c r="D850" s="215"/>
    </row>
    <row r="851" spans="2:4" s="212" customFormat="1" ht="16.5" customHeight="1">
      <c r="B851" s="214"/>
      <c r="C851" s="214"/>
      <c r="D851" s="215"/>
    </row>
    <row r="852" spans="2:4" s="212" customFormat="1" ht="16.5" customHeight="1">
      <c r="B852" s="214"/>
      <c r="C852" s="214"/>
      <c r="D852" s="215"/>
    </row>
    <row r="853" spans="2:4" s="212" customFormat="1" ht="16.5" customHeight="1">
      <c r="B853" s="214"/>
      <c r="C853" s="214"/>
      <c r="D853" s="215"/>
    </row>
    <row r="854" spans="2:4" s="212" customFormat="1" ht="16.5" customHeight="1">
      <c r="B854" s="214"/>
      <c r="C854" s="214"/>
      <c r="D854" s="215"/>
    </row>
    <row r="855" spans="2:4" s="212" customFormat="1" ht="16.5" customHeight="1">
      <c r="B855" s="214"/>
      <c r="C855" s="214"/>
      <c r="D855" s="215"/>
    </row>
    <row r="856" spans="2:4" s="212" customFormat="1" ht="16.5" customHeight="1">
      <c r="B856" s="214"/>
      <c r="C856" s="214"/>
      <c r="D856" s="215"/>
    </row>
    <row r="857" spans="2:4" s="212" customFormat="1" ht="16.5" customHeight="1">
      <c r="B857" s="214"/>
      <c r="C857" s="214"/>
      <c r="D857" s="215"/>
    </row>
    <row r="858" spans="2:4" s="212" customFormat="1" ht="16.5" customHeight="1">
      <c r="B858" s="214"/>
      <c r="C858" s="214"/>
      <c r="D858" s="215"/>
    </row>
    <row r="859" spans="2:4" s="212" customFormat="1" ht="16.5" customHeight="1">
      <c r="B859" s="214"/>
      <c r="C859" s="214"/>
      <c r="D859" s="215"/>
    </row>
    <row r="860" spans="2:4" s="212" customFormat="1" ht="16.5" customHeight="1">
      <c r="B860" s="214"/>
      <c r="C860" s="214"/>
      <c r="D860" s="215"/>
    </row>
    <row r="861" spans="2:4" s="212" customFormat="1" ht="16.5" customHeight="1">
      <c r="B861" s="214"/>
      <c r="C861" s="214"/>
      <c r="D861" s="215"/>
    </row>
    <row r="862" spans="2:4" s="212" customFormat="1" ht="16.5" customHeight="1">
      <c r="B862" s="214"/>
      <c r="C862" s="214"/>
      <c r="D862" s="215"/>
    </row>
    <row r="863" spans="2:4" s="212" customFormat="1" ht="16.5" customHeight="1">
      <c r="B863" s="214"/>
      <c r="C863" s="214"/>
      <c r="D863" s="215"/>
    </row>
    <row r="864" spans="2:4" s="212" customFormat="1" ht="16.5" customHeight="1">
      <c r="B864" s="214"/>
      <c r="C864" s="214"/>
      <c r="D864" s="215"/>
    </row>
    <row r="865" spans="2:4" s="212" customFormat="1" ht="16.5" customHeight="1">
      <c r="B865" s="214"/>
      <c r="C865" s="214"/>
      <c r="D865" s="215"/>
    </row>
    <row r="866" spans="2:4" s="212" customFormat="1" ht="16.5" customHeight="1">
      <c r="B866" s="214"/>
      <c r="C866" s="214"/>
      <c r="D866" s="215"/>
    </row>
    <row r="867" spans="2:4" s="212" customFormat="1" ht="16.5" customHeight="1">
      <c r="B867" s="214"/>
      <c r="C867" s="214"/>
      <c r="D867" s="215"/>
    </row>
    <row r="868" spans="2:4" s="212" customFormat="1" ht="16.5" customHeight="1">
      <c r="B868" s="214"/>
      <c r="C868" s="214"/>
      <c r="D868" s="215"/>
    </row>
    <row r="869" spans="2:4" s="212" customFormat="1" ht="16.5" customHeight="1">
      <c r="B869" s="214"/>
      <c r="C869" s="214"/>
      <c r="D869" s="215"/>
    </row>
    <row r="870" spans="2:4" s="212" customFormat="1" ht="16.5" customHeight="1">
      <c r="B870" s="214"/>
      <c r="C870" s="214"/>
      <c r="D870" s="215"/>
    </row>
    <row r="871" spans="2:4" s="212" customFormat="1" ht="16.5" customHeight="1">
      <c r="B871" s="214"/>
      <c r="C871" s="214"/>
      <c r="D871" s="215"/>
    </row>
    <row r="872" spans="2:4" s="212" customFormat="1" ht="16.5" customHeight="1">
      <c r="B872" s="214"/>
      <c r="C872" s="214"/>
      <c r="D872" s="215"/>
    </row>
    <row r="873" spans="2:4" s="212" customFormat="1" ht="16.5" customHeight="1">
      <c r="B873" s="214"/>
      <c r="C873" s="214"/>
      <c r="D873" s="215"/>
    </row>
    <row r="874" spans="2:4" s="212" customFormat="1" ht="16.5" customHeight="1">
      <c r="B874" s="214"/>
      <c r="C874" s="214"/>
      <c r="D874" s="215"/>
    </row>
    <row r="875" spans="2:4" s="212" customFormat="1" ht="16.5" customHeight="1">
      <c r="B875" s="214"/>
      <c r="C875" s="214"/>
      <c r="D875" s="215"/>
    </row>
    <row r="876" spans="2:4" s="212" customFormat="1" ht="16.5" customHeight="1">
      <c r="B876" s="214"/>
      <c r="C876" s="214"/>
      <c r="D876" s="215"/>
    </row>
    <row r="877" spans="2:4" s="212" customFormat="1" ht="16.5" customHeight="1">
      <c r="B877" s="214"/>
      <c r="C877" s="214"/>
      <c r="D877" s="215"/>
    </row>
    <row r="878" spans="2:4" s="212" customFormat="1" ht="16.5" customHeight="1">
      <c r="B878" s="214"/>
      <c r="C878" s="214"/>
      <c r="D878" s="215"/>
    </row>
    <row r="879" spans="2:4" s="212" customFormat="1" ht="16.5" customHeight="1">
      <c r="B879" s="214"/>
      <c r="C879" s="214"/>
      <c r="D879" s="215"/>
    </row>
    <row r="880" spans="2:4" s="212" customFormat="1" ht="16.5" customHeight="1">
      <c r="B880" s="214"/>
      <c r="C880" s="214"/>
      <c r="D880" s="215"/>
    </row>
    <row r="881" spans="2:4" s="212" customFormat="1" ht="16.5" customHeight="1">
      <c r="B881" s="214"/>
      <c r="C881" s="214"/>
      <c r="D881" s="215"/>
    </row>
    <row r="882" spans="2:4" s="212" customFormat="1" ht="16.5" customHeight="1">
      <c r="B882" s="214"/>
      <c r="C882" s="214"/>
      <c r="D882" s="215"/>
    </row>
    <row r="883" spans="2:4" s="212" customFormat="1" ht="16.5" customHeight="1">
      <c r="B883" s="214"/>
      <c r="C883" s="214"/>
      <c r="D883" s="215"/>
    </row>
    <row r="884" spans="2:4" s="212" customFormat="1" ht="16.5" customHeight="1">
      <c r="B884" s="214"/>
      <c r="C884" s="214"/>
      <c r="D884" s="215"/>
    </row>
    <row r="885" spans="2:4" s="212" customFormat="1" ht="16.5" customHeight="1">
      <c r="B885" s="214"/>
      <c r="C885" s="214"/>
      <c r="D885" s="215"/>
    </row>
    <row r="886" spans="2:4" s="212" customFormat="1" ht="16.5" customHeight="1">
      <c r="B886" s="214"/>
      <c r="C886" s="214"/>
      <c r="D886" s="215"/>
    </row>
    <row r="887" spans="2:4" s="212" customFormat="1" ht="16.5" customHeight="1">
      <c r="B887" s="214"/>
      <c r="C887" s="214"/>
      <c r="D887" s="215"/>
    </row>
    <row r="888" spans="2:4" s="212" customFormat="1" ht="16.5" customHeight="1">
      <c r="B888" s="214"/>
      <c r="C888" s="214"/>
      <c r="D888" s="215"/>
    </row>
    <row r="889" spans="2:4" s="212" customFormat="1" ht="16.5" customHeight="1">
      <c r="B889" s="214"/>
      <c r="C889" s="214"/>
      <c r="D889" s="215"/>
    </row>
    <row r="890" spans="2:4" s="212" customFormat="1" ht="16.5" customHeight="1">
      <c r="B890" s="214"/>
      <c r="C890" s="214"/>
      <c r="D890" s="215"/>
    </row>
    <row r="891" spans="2:4" s="212" customFormat="1" ht="16.5" customHeight="1">
      <c r="B891" s="214"/>
      <c r="C891" s="214"/>
      <c r="D891" s="215"/>
    </row>
    <row r="892" spans="2:4" s="212" customFormat="1" ht="16.5" customHeight="1">
      <c r="B892" s="214"/>
      <c r="C892" s="214"/>
      <c r="D892" s="215"/>
    </row>
    <row r="893" spans="2:4" s="212" customFormat="1" ht="16.5" customHeight="1">
      <c r="B893" s="214"/>
      <c r="C893" s="214"/>
      <c r="D893" s="215"/>
    </row>
    <row r="894" spans="2:4" s="212" customFormat="1" ht="16.5" customHeight="1">
      <c r="B894" s="214"/>
      <c r="C894" s="214"/>
      <c r="D894" s="215"/>
    </row>
    <row r="895" spans="2:4" s="212" customFormat="1" ht="16.5" customHeight="1">
      <c r="B895" s="214"/>
      <c r="C895" s="214"/>
      <c r="D895" s="215"/>
    </row>
    <row r="896" spans="2:4" s="212" customFormat="1" ht="16.5" customHeight="1">
      <c r="B896" s="214"/>
      <c r="C896" s="214"/>
      <c r="D896" s="215"/>
    </row>
    <row r="897" spans="2:4" s="212" customFormat="1" ht="16.5" customHeight="1">
      <c r="B897" s="214"/>
      <c r="C897" s="214"/>
      <c r="D897" s="215"/>
    </row>
    <row r="898" spans="2:4" s="212" customFormat="1" ht="16.5" customHeight="1">
      <c r="B898" s="214"/>
      <c r="C898" s="214"/>
      <c r="D898" s="215"/>
    </row>
    <row r="899" spans="2:4" s="212" customFormat="1" ht="16.5" customHeight="1">
      <c r="B899" s="214"/>
      <c r="C899" s="214"/>
      <c r="D899" s="215"/>
    </row>
    <row r="900" spans="2:4" s="212" customFormat="1" ht="16.5" customHeight="1">
      <c r="B900" s="214"/>
      <c r="C900" s="214"/>
      <c r="D900" s="215"/>
    </row>
    <row r="901" spans="2:4" s="212" customFormat="1" ht="16.5" customHeight="1">
      <c r="B901" s="214"/>
      <c r="C901" s="214"/>
      <c r="D901" s="215"/>
    </row>
    <row r="902" spans="2:4" s="212" customFormat="1" ht="16.5" customHeight="1">
      <c r="B902" s="214"/>
      <c r="C902" s="214"/>
      <c r="D902" s="215"/>
    </row>
    <row r="903" spans="2:4" s="212" customFormat="1" ht="16.5" customHeight="1">
      <c r="B903" s="214"/>
      <c r="C903" s="214"/>
      <c r="D903" s="215"/>
    </row>
    <row r="904" spans="2:4" s="212" customFormat="1" ht="16.5" customHeight="1">
      <c r="B904" s="214"/>
      <c r="C904" s="214"/>
      <c r="D904" s="215"/>
    </row>
    <row r="905" spans="2:4" s="212" customFormat="1" ht="16.5" customHeight="1">
      <c r="B905" s="214"/>
      <c r="C905" s="214"/>
      <c r="D905" s="215"/>
    </row>
    <row r="906" spans="2:4" s="212" customFormat="1" ht="16.5" customHeight="1">
      <c r="B906" s="214"/>
      <c r="C906" s="214"/>
      <c r="D906" s="215"/>
    </row>
    <row r="907" spans="2:4" s="212" customFormat="1" ht="16.5" customHeight="1">
      <c r="B907" s="214"/>
      <c r="C907" s="214"/>
      <c r="D907" s="215"/>
    </row>
    <row r="908" spans="2:4" s="212" customFormat="1" ht="16.5" customHeight="1">
      <c r="B908" s="214"/>
      <c r="C908" s="214"/>
      <c r="D908" s="215"/>
    </row>
    <row r="909" spans="2:4" s="212" customFormat="1" ht="16.5" customHeight="1">
      <c r="B909" s="214"/>
      <c r="C909" s="214"/>
      <c r="D909" s="215"/>
    </row>
    <row r="910" spans="2:4" s="212" customFormat="1" ht="16.5" customHeight="1">
      <c r="B910" s="214"/>
      <c r="C910" s="214"/>
      <c r="D910" s="215"/>
    </row>
    <row r="911" spans="2:4" s="212" customFormat="1" ht="16.5" customHeight="1">
      <c r="B911" s="214"/>
      <c r="C911" s="214"/>
      <c r="D911" s="215"/>
    </row>
    <row r="912" spans="2:4" s="212" customFormat="1" ht="16.5" customHeight="1">
      <c r="B912" s="214"/>
      <c r="C912" s="214"/>
      <c r="D912" s="215"/>
    </row>
    <row r="913" spans="2:4" s="212" customFormat="1" ht="16.5" customHeight="1">
      <c r="B913" s="214"/>
      <c r="C913" s="214"/>
      <c r="D913" s="215"/>
    </row>
    <row r="914" spans="2:4" s="212" customFormat="1" ht="16.5" customHeight="1">
      <c r="B914" s="214"/>
      <c r="C914" s="214"/>
      <c r="D914" s="215"/>
    </row>
    <row r="915" spans="2:4" s="212" customFormat="1" ht="16.5" customHeight="1">
      <c r="B915" s="214"/>
      <c r="C915" s="214"/>
      <c r="D915" s="215"/>
    </row>
    <row r="916" spans="2:4" s="212" customFormat="1" ht="16.5" customHeight="1">
      <c r="B916" s="214"/>
      <c r="C916" s="214"/>
      <c r="D916" s="215"/>
    </row>
    <row r="917" spans="2:4" s="212" customFormat="1" ht="16.5" customHeight="1">
      <c r="B917" s="214"/>
      <c r="C917" s="214"/>
      <c r="D917" s="215"/>
    </row>
    <row r="918" spans="2:4" s="212" customFormat="1" ht="16.5" customHeight="1">
      <c r="B918" s="214"/>
      <c r="C918" s="214"/>
      <c r="D918" s="215"/>
    </row>
    <row r="919" spans="2:4" s="212" customFormat="1" ht="16.5" customHeight="1">
      <c r="B919" s="214"/>
      <c r="C919" s="214"/>
      <c r="D919" s="215"/>
    </row>
    <row r="920" spans="2:4" s="212" customFormat="1" ht="16.5" customHeight="1">
      <c r="B920" s="214"/>
      <c r="C920" s="214"/>
      <c r="D920" s="215"/>
    </row>
    <row r="921" spans="2:4" s="212" customFormat="1" ht="16.5" customHeight="1">
      <c r="B921" s="214"/>
      <c r="C921" s="214"/>
      <c r="D921" s="215"/>
    </row>
    <row r="922" spans="2:4" s="212" customFormat="1" ht="16.5" customHeight="1">
      <c r="B922" s="214"/>
      <c r="C922" s="214"/>
      <c r="D922" s="215"/>
    </row>
    <row r="923" spans="2:4" s="212" customFormat="1" ht="16.5" customHeight="1">
      <c r="B923" s="214"/>
      <c r="C923" s="214"/>
      <c r="D923" s="215"/>
    </row>
    <row r="924" spans="2:4" s="212" customFormat="1" ht="16.5" customHeight="1">
      <c r="B924" s="214"/>
      <c r="C924" s="214"/>
      <c r="D924" s="215"/>
    </row>
    <row r="925" spans="2:4" s="212" customFormat="1" ht="16.5" customHeight="1">
      <c r="B925" s="214"/>
      <c r="C925" s="214"/>
      <c r="D925" s="215"/>
    </row>
    <row r="926" spans="2:4" s="212" customFormat="1" ht="16.5" customHeight="1">
      <c r="B926" s="214"/>
      <c r="C926" s="214"/>
      <c r="D926" s="215"/>
    </row>
    <row r="927" spans="2:4" s="212" customFormat="1" ht="16.5" customHeight="1">
      <c r="B927" s="214"/>
      <c r="C927" s="214"/>
      <c r="D927" s="215"/>
    </row>
    <row r="928" spans="2:4" s="212" customFormat="1" ht="16.5" customHeight="1">
      <c r="B928" s="214"/>
      <c r="C928" s="214"/>
      <c r="D928" s="215"/>
    </row>
    <row r="929" spans="2:4" s="212" customFormat="1" ht="16.5" customHeight="1">
      <c r="B929" s="214"/>
      <c r="C929" s="214"/>
      <c r="D929" s="215"/>
    </row>
    <row r="930" spans="2:4" s="212" customFormat="1" ht="16.5" customHeight="1">
      <c r="B930" s="214"/>
      <c r="C930" s="214"/>
      <c r="D930" s="215"/>
    </row>
    <row r="931" spans="2:4" s="212" customFormat="1" ht="16.5" customHeight="1">
      <c r="B931" s="214"/>
      <c r="C931" s="214"/>
      <c r="D931" s="215"/>
    </row>
    <row r="932" spans="2:4" s="212" customFormat="1" ht="16.5" customHeight="1">
      <c r="B932" s="214"/>
      <c r="C932" s="214"/>
      <c r="D932" s="215"/>
    </row>
    <row r="933" spans="2:4" s="212" customFormat="1" ht="16.5" customHeight="1">
      <c r="B933" s="214"/>
      <c r="C933" s="214"/>
      <c r="D933" s="215"/>
    </row>
    <row r="934" spans="2:4" s="212" customFormat="1" ht="16.5" customHeight="1">
      <c r="B934" s="214"/>
      <c r="C934" s="214"/>
      <c r="D934" s="215"/>
    </row>
    <row r="935" spans="2:4" s="212" customFormat="1" ht="16.5" customHeight="1">
      <c r="B935" s="214"/>
      <c r="C935" s="214"/>
      <c r="D935" s="215"/>
    </row>
    <row r="936" spans="2:4" s="212" customFormat="1" ht="16.5" customHeight="1">
      <c r="B936" s="214"/>
      <c r="C936" s="214"/>
      <c r="D936" s="215"/>
    </row>
    <row r="937" spans="2:4" s="212" customFormat="1" ht="16.5" customHeight="1">
      <c r="B937" s="214"/>
      <c r="C937" s="214"/>
      <c r="D937" s="215"/>
    </row>
    <row r="938" spans="2:4" s="212" customFormat="1" ht="16.5" customHeight="1">
      <c r="B938" s="214"/>
      <c r="C938" s="214"/>
      <c r="D938" s="215"/>
    </row>
    <row r="939" spans="2:4" s="212" customFormat="1" ht="16.5" customHeight="1">
      <c r="B939" s="214"/>
      <c r="C939" s="214"/>
      <c r="D939" s="215"/>
    </row>
    <row r="940" spans="2:4" s="212" customFormat="1" ht="16.5" customHeight="1">
      <c r="B940" s="214"/>
      <c r="C940" s="214"/>
      <c r="D940" s="215"/>
    </row>
    <row r="941" spans="2:4" s="212" customFormat="1" ht="16.5" customHeight="1">
      <c r="B941" s="214"/>
      <c r="C941" s="214"/>
      <c r="D941" s="215"/>
    </row>
    <row r="942" spans="2:4" s="212" customFormat="1" ht="16.5" customHeight="1">
      <c r="B942" s="214"/>
      <c r="C942" s="214"/>
      <c r="D942" s="215"/>
    </row>
    <row r="943" spans="2:4" s="212" customFormat="1" ht="16.5" customHeight="1">
      <c r="B943" s="214"/>
      <c r="C943" s="214"/>
      <c r="D943" s="215"/>
    </row>
    <row r="944" spans="2:4" s="212" customFormat="1" ht="16.5" customHeight="1">
      <c r="B944" s="214"/>
      <c r="C944" s="214"/>
      <c r="D944" s="215"/>
    </row>
    <row r="945" spans="2:4" s="212" customFormat="1" ht="16.5" customHeight="1">
      <c r="B945" s="214"/>
      <c r="C945" s="214"/>
      <c r="D945" s="215"/>
    </row>
    <row r="946" spans="2:4" s="212" customFormat="1" ht="16.5" customHeight="1">
      <c r="B946" s="214"/>
      <c r="C946" s="214"/>
      <c r="D946" s="215"/>
    </row>
    <row r="947" spans="2:4" s="212" customFormat="1" ht="16.5" customHeight="1">
      <c r="B947" s="214"/>
      <c r="C947" s="214"/>
      <c r="D947" s="215"/>
    </row>
    <row r="948" spans="2:4" s="212" customFormat="1" ht="16.5" customHeight="1">
      <c r="B948" s="214"/>
      <c r="C948" s="214"/>
      <c r="D948" s="215"/>
    </row>
    <row r="949" spans="2:4" s="212" customFormat="1" ht="16.5" customHeight="1">
      <c r="B949" s="214"/>
      <c r="C949" s="214"/>
      <c r="D949" s="215"/>
    </row>
    <row r="950" spans="2:4" s="212" customFormat="1" ht="16.5" customHeight="1">
      <c r="B950" s="214"/>
      <c r="C950" s="214"/>
      <c r="D950" s="215"/>
    </row>
    <row r="951" spans="2:4" s="212" customFormat="1" ht="16.5" customHeight="1">
      <c r="B951" s="214"/>
      <c r="C951" s="214"/>
      <c r="D951" s="215"/>
    </row>
    <row r="952" spans="2:4" s="212" customFormat="1" ht="16.5" customHeight="1">
      <c r="B952" s="214"/>
      <c r="C952" s="214"/>
      <c r="D952" s="215"/>
    </row>
    <row r="953" spans="2:4" s="212" customFormat="1" ht="16.5" customHeight="1">
      <c r="B953" s="214"/>
      <c r="C953" s="214"/>
      <c r="D953" s="215"/>
    </row>
    <row r="954" spans="2:4" s="212" customFormat="1" ht="16.5" customHeight="1">
      <c r="B954" s="214"/>
      <c r="C954" s="214"/>
      <c r="D954" s="215"/>
    </row>
    <row r="955" spans="2:4" s="212" customFormat="1" ht="16.5" customHeight="1">
      <c r="B955" s="214"/>
      <c r="C955" s="214"/>
      <c r="D955" s="215"/>
    </row>
    <row r="956" spans="2:4" s="212" customFormat="1" ht="16.5" customHeight="1">
      <c r="B956" s="214"/>
      <c r="C956" s="214"/>
      <c r="D956" s="215"/>
    </row>
    <row r="957" spans="2:4" s="212" customFormat="1" ht="16.5" customHeight="1">
      <c r="B957" s="214"/>
      <c r="C957" s="214"/>
      <c r="D957" s="215"/>
    </row>
    <row r="958" spans="2:4" s="212" customFormat="1" ht="16.5" customHeight="1">
      <c r="B958" s="214"/>
      <c r="C958" s="214"/>
      <c r="D958" s="215"/>
    </row>
    <row r="959" spans="2:4" s="212" customFormat="1" ht="16.5" customHeight="1">
      <c r="B959" s="214"/>
      <c r="C959" s="214"/>
      <c r="D959" s="215"/>
    </row>
    <row r="960" spans="2:4" s="212" customFormat="1" ht="16.5" customHeight="1">
      <c r="B960" s="214"/>
      <c r="C960" s="214"/>
      <c r="D960" s="215"/>
    </row>
    <row r="961" spans="2:4" s="212" customFormat="1" ht="16.5" customHeight="1">
      <c r="B961" s="214"/>
      <c r="C961" s="214"/>
      <c r="D961" s="215"/>
    </row>
    <row r="962" spans="2:4" s="212" customFormat="1" ht="16.5" customHeight="1">
      <c r="B962" s="214"/>
      <c r="C962" s="214"/>
      <c r="D962" s="215"/>
    </row>
    <row r="963" spans="2:4" s="212" customFormat="1" ht="16.5" customHeight="1">
      <c r="B963" s="214"/>
      <c r="C963" s="214"/>
      <c r="D963" s="215"/>
    </row>
    <row r="964" spans="2:4" s="212" customFormat="1" ht="16.5" customHeight="1">
      <c r="B964" s="214"/>
      <c r="C964" s="214"/>
      <c r="D964" s="215"/>
    </row>
    <row r="965" spans="2:4" s="212" customFormat="1" ht="16.5" customHeight="1">
      <c r="B965" s="214"/>
      <c r="C965" s="214"/>
      <c r="D965" s="215"/>
    </row>
    <row r="966" spans="2:4" s="212" customFormat="1" ht="16.5" customHeight="1">
      <c r="B966" s="214"/>
      <c r="C966" s="214"/>
      <c r="D966" s="215"/>
    </row>
    <row r="967" spans="2:4" s="212" customFormat="1" ht="16.5" customHeight="1">
      <c r="B967" s="214"/>
      <c r="C967" s="214"/>
      <c r="D967" s="215"/>
    </row>
    <row r="968" spans="2:4" s="212" customFormat="1" ht="16.5" customHeight="1">
      <c r="B968" s="214"/>
      <c r="C968" s="214"/>
      <c r="D968" s="215"/>
    </row>
    <row r="969" spans="2:4" s="212" customFormat="1" ht="16.5" customHeight="1">
      <c r="B969" s="214"/>
      <c r="C969" s="214"/>
      <c r="D969" s="215"/>
    </row>
    <row r="970" spans="2:4" s="212" customFormat="1" ht="16.5" customHeight="1">
      <c r="B970" s="214"/>
      <c r="C970" s="214"/>
      <c r="D970" s="215"/>
    </row>
    <row r="971" spans="2:4" s="212" customFormat="1" ht="16.5" customHeight="1">
      <c r="B971" s="214"/>
      <c r="C971" s="214"/>
      <c r="D971" s="215"/>
    </row>
    <row r="972" spans="2:4" s="212" customFormat="1" ht="16.5" customHeight="1">
      <c r="B972" s="214"/>
      <c r="C972" s="214"/>
      <c r="D972" s="215"/>
    </row>
    <row r="973" spans="2:4" s="212" customFormat="1" ht="16.5" customHeight="1">
      <c r="B973" s="214"/>
      <c r="C973" s="214"/>
      <c r="D973" s="215"/>
    </row>
    <row r="974" spans="2:4" s="212" customFormat="1" ht="16.5" customHeight="1">
      <c r="B974" s="214"/>
      <c r="C974" s="214"/>
      <c r="D974" s="215"/>
    </row>
    <row r="975" spans="2:4" s="212" customFormat="1" ht="16.5" customHeight="1">
      <c r="B975" s="214"/>
      <c r="C975" s="214"/>
      <c r="D975" s="215"/>
    </row>
    <row r="976" spans="2:4" s="212" customFormat="1" ht="16.5" customHeight="1">
      <c r="B976" s="214"/>
      <c r="C976" s="214"/>
      <c r="D976" s="215"/>
    </row>
    <row r="977" spans="2:4" s="212" customFormat="1" ht="16.5" customHeight="1">
      <c r="B977" s="214"/>
      <c r="C977" s="214"/>
      <c r="D977" s="215"/>
    </row>
    <row r="978" spans="2:4" s="212" customFormat="1" ht="16.5" customHeight="1">
      <c r="B978" s="214"/>
      <c r="C978" s="214"/>
      <c r="D978" s="215"/>
    </row>
    <row r="979" spans="2:4" s="212" customFormat="1" ht="16.5" customHeight="1">
      <c r="B979" s="214"/>
      <c r="C979" s="214"/>
      <c r="D979" s="215"/>
    </row>
    <row r="980" spans="2:4" s="212" customFormat="1" ht="16.5" customHeight="1">
      <c r="B980" s="214"/>
      <c r="C980" s="214"/>
      <c r="D980" s="215"/>
    </row>
    <row r="981" spans="2:4" s="212" customFormat="1" ht="16.5" customHeight="1">
      <c r="B981" s="214"/>
      <c r="C981" s="214"/>
      <c r="D981" s="215"/>
    </row>
    <row r="982" spans="2:4" s="212" customFormat="1" ht="16.5" customHeight="1">
      <c r="B982" s="214"/>
      <c r="C982" s="214"/>
      <c r="D982" s="215"/>
    </row>
    <row r="983" spans="2:4" s="212" customFormat="1" ht="16.5" customHeight="1">
      <c r="B983" s="214"/>
      <c r="C983" s="214"/>
      <c r="D983" s="215"/>
    </row>
    <row r="984" spans="2:4" s="212" customFormat="1" ht="16.5" customHeight="1">
      <c r="B984" s="214"/>
      <c r="C984" s="214"/>
      <c r="D984" s="215"/>
    </row>
    <row r="985" spans="2:4" s="212" customFormat="1" ht="16.5" customHeight="1">
      <c r="B985" s="214"/>
      <c r="C985" s="214"/>
      <c r="D985" s="215"/>
    </row>
    <row r="986" spans="2:4" s="212" customFormat="1" ht="16.5" customHeight="1">
      <c r="B986" s="214"/>
      <c r="C986" s="214"/>
      <c r="D986" s="215"/>
    </row>
    <row r="987" spans="2:4" s="212" customFormat="1" ht="16.5" customHeight="1">
      <c r="B987" s="214"/>
      <c r="C987" s="214"/>
      <c r="D987" s="215"/>
    </row>
    <row r="988" spans="2:4" s="212" customFormat="1" ht="16.5" customHeight="1">
      <c r="B988" s="214"/>
      <c r="C988" s="214"/>
      <c r="D988" s="215"/>
    </row>
    <row r="989" spans="2:4" s="212" customFormat="1" ht="16.5" customHeight="1">
      <c r="B989" s="214"/>
      <c r="C989" s="214"/>
      <c r="D989" s="215"/>
    </row>
    <row r="990" spans="2:4" s="212" customFormat="1" ht="16.5" customHeight="1">
      <c r="B990" s="214"/>
      <c r="C990" s="214"/>
      <c r="D990" s="215"/>
    </row>
    <row r="991" spans="2:4" s="212" customFormat="1" ht="16.5" customHeight="1">
      <c r="B991" s="214"/>
      <c r="C991" s="214"/>
      <c r="D991" s="215"/>
    </row>
    <row r="992" spans="2:4" s="212" customFormat="1" ht="16.5" customHeight="1">
      <c r="B992" s="214"/>
      <c r="C992" s="214"/>
      <c r="D992" s="215"/>
    </row>
    <row r="993" spans="2:4" s="212" customFormat="1" ht="16.5" customHeight="1">
      <c r="B993" s="214"/>
      <c r="C993" s="214"/>
      <c r="D993" s="215"/>
    </row>
    <row r="994" spans="2:4" s="212" customFormat="1" ht="16.5" customHeight="1">
      <c r="B994" s="214"/>
      <c r="C994" s="214"/>
      <c r="D994" s="215"/>
    </row>
    <row r="995" spans="2:4" s="212" customFormat="1" ht="16.5" customHeight="1">
      <c r="B995" s="214"/>
      <c r="C995" s="214"/>
      <c r="D995" s="215"/>
    </row>
    <row r="996" spans="2:4" s="212" customFormat="1" ht="16.5" customHeight="1">
      <c r="B996" s="214"/>
      <c r="C996" s="214"/>
      <c r="D996" s="215"/>
    </row>
    <row r="997" spans="2:4" s="212" customFormat="1" ht="16.5" customHeight="1">
      <c r="B997" s="214"/>
      <c r="C997" s="214"/>
      <c r="D997" s="215"/>
    </row>
    <row r="998" spans="2:4" s="212" customFormat="1" ht="16.5" customHeight="1">
      <c r="B998" s="214"/>
      <c r="C998" s="214"/>
      <c r="D998" s="215"/>
    </row>
    <row r="999" spans="2:4" s="212" customFormat="1" ht="16.5" customHeight="1">
      <c r="B999" s="214"/>
      <c r="C999" s="214"/>
      <c r="D999" s="215"/>
    </row>
    <row r="1000" spans="2:4" s="212" customFormat="1" ht="16.5" customHeight="1">
      <c r="B1000" s="214"/>
      <c r="C1000" s="214"/>
      <c r="D1000" s="215"/>
    </row>
    <row r="1001" spans="2:4" s="212" customFormat="1" ht="16.5" customHeight="1">
      <c r="B1001" s="214"/>
      <c r="C1001" s="214"/>
      <c r="D1001" s="215"/>
    </row>
    <row r="1002" spans="2:4" s="212" customFormat="1" ht="16.5" customHeight="1">
      <c r="B1002" s="214"/>
      <c r="C1002" s="214"/>
      <c r="D1002" s="215"/>
    </row>
    <row r="1003" spans="2:4" s="212" customFormat="1" ht="16.5" customHeight="1">
      <c r="B1003" s="214"/>
      <c r="C1003" s="214"/>
      <c r="D1003" s="215"/>
    </row>
    <row r="1004" spans="2:4" s="212" customFormat="1" ht="16.5" customHeight="1">
      <c r="B1004" s="214"/>
      <c r="C1004" s="214"/>
      <c r="D1004" s="215"/>
    </row>
    <row r="1005" spans="2:4" s="212" customFormat="1" ht="16.5" customHeight="1">
      <c r="B1005" s="214"/>
      <c r="C1005" s="214"/>
      <c r="D1005" s="215"/>
    </row>
    <row r="1006" spans="2:4" s="212" customFormat="1" ht="16.5" customHeight="1">
      <c r="B1006" s="214"/>
      <c r="C1006" s="214"/>
      <c r="D1006" s="215"/>
    </row>
    <row r="1007" spans="2:4" s="212" customFormat="1" ht="16.5" customHeight="1">
      <c r="B1007" s="214"/>
      <c r="C1007" s="214"/>
      <c r="D1007" s="215"/>
    </row>
    <row r="1008" spans="2:4" s="212" customFormat="1" ht="16.5" customHeight="1">
      <c r="B1008" s="214"/>
      <c r="C1008" s="214"/>
      <c r="D1008" s="215"/>
    </row>
    <row r="1009" spans="2:4" s="212" customFormat="1" ht="16.5" customHeight="1">
      <c r="B1009" s="214"/>
      <c r="C1009" s="214"/>
      <c r="D1009" s="215"/>
    </row>
    <row r="1010" spans="2:4" s="212" customFormat="1" ht="16.5" customHeight="1">
      <c r="B1010" s="214"/>
      <c r="C1010" s="214"/>
      <c r="D1010" s="215"/>
    </row>
    <row r="1011" spans="2:4" s="212" customFormat="1" ht="16.5" customHeight="1">
      <c r="B1011" s="214"/>
      <c r="C1011" s="214"/>
      <c r="D1011" s="215"/>
    </row>
    <row r="1012" spans="2:4" s="212" customFormat="1" ht="16.5" customHeight="1">
      <c r="B1012" s="214"/>
      <c r="C1012" s="214"/>
      <c r="D1012" s="215"/>
    </row>
    <row r="1013" spans="2:4" s="212" customFormat="1" ht="16.5" customHeight="1">
      <c r="B1013" s="214"/>
      <c r="C1013" s="214"/>
      <c r="D1013" s="215"/>
    </row>
    <row r="1014" spans="2:4" s="212" customFormat="1" ht="16.5" customHeight="1">
      <c r="B1014" s="214"/>
      <c r="C1014" s="214"/>
      <c r="D1014" s="215"/>
    </row>
    <row r="1015" spans="2:4" s="212" customFormat="1" ht="16.5" customHeight="1">
      <c r="B1015" s="214"/>
      <c r="C1015" s="214"/>
      <c r="D1015" s="215"/>
    </row>
    <row r="1016" spans="2:4" s="212" customFormat="1" ht="16.5" customHeight="1">
      <c r="B1016" s="214"/>
      <c r="C1016" s="214"/>
      <c r="D1016" s="215"/>
    </row>
    <row r="1017" spans="2:4" s="212" customFormat="1" ht="16.5" customHeight="1">
      <c r="B1017" s="214"/>
      <c r="C1017" s="214"/>
      <c r="D1017" s="215"/>
    </row>
    <row r="1018" spans="2:4" s="212" customFormat="1" ht="16.5" customHeight="1">
      <c r="B1018" s="214"/>
      <c r="C1018" s="214"/>
      <c r="D1018" s="215"/>
    </row>
    <row r="1019" spans="2:4" s="212" customFormat="1" ht="16.5" customHeight="1">
      <c r="B1019" s="214"/>
      <c r="C1019" s="214"/>
      <c r="D1019" s="215"/>
    </row>
    <row r="1020" spans="2:4" s="212" customFormat="1" ht="16.5" customHeight="1">
      <c r="B1020" s="214"/>
      <c r="C1020" s="214"/>
      <c r="D1020" s="215"/>
    </row>
    <row r="1021" spans="2:4" s="212" customFormat="1" ht="16.5" customHeight="1">
      <c r="B1021" s="214"/>
      <c r="C1021" s="214"/>
      <c r="D1021" s="215"/>
    </row>
    <row r="1022" spans="2:4" s="212" customFormat="1" ht="16.5" customHeight="1">
      <c r="B1022" s="214"/>
      <c r="C1022" s="214"/>
      <c r="D1022" s="215"/>
    </row>
    <row r="1023" spans="2:4" s="212" customFormat="1" ht="16.5" customHeight="1">
      <c r="B1023" s="214"/>
      <c r="C1023" s="214"/>
      <c r="D1023" s="215"/>
    </row>
    <row r="1024" spans="2:4" s="212" customFormat="1" ht="16.5" customHeight="1">
      <c r="B1024" s="214"/>
      <c r="C1024" s="214"/>
      <c r="D1024" s="215"/>
    </row>
    <row r="1025" spans="2:4" s="212" customFormat="1" ht="16.5" customHeight="1">
      <c r="B1025" s="214"/>
      <c r="C1025" s="214"/>
      <c r="D1025" s="215"/>
    </row>
    <row r="1026" spans="2:4" s="212" customFormat="1" ht="16.5" customHeight="1">
      <c r="B1026" s="214"/>
      <c r="C1026" s="214"/>
      <c r="D1026" s="215"/>
    </row>
    <row r="1027" spans="2:4" s="212" customFormat="1" ht="16.5" customHeight="1">
      <c r="B1027" s="214"/>
      <c r="C1027" s="214"/>
      <c r="D1027" s="215"/>
    </row>
    <row r="1028" spans="2:4" s="212" customFormat="1" ht="16.5" customHeight="1">
      <c r="B1028" s="214"/>
      <c r="C1028" s="214"/>
      <c r="D1028" s="215"/>
    </row>
    <row r="1029" spans="2:4" s="212" customFormat="1" ht="16.5" customHeight="1">
      <c r="B1029" s="214"/>
      <c r="C1029" s="214"/>
      <c r="D1029" s="215"/>
    </row>
    <row r="1030" spans="2:4" s="212" customFormat="1" ht="16.5" customHeight="1">
      <c r="B1030" s="214"/>
      <c r="C1030" s="214"/>
      <c r="D1030" s="215"/>
    </row>
    <row r="1031" spans="2:4" s="212" customFormat="1" ht="16.5" customHeight="1">
      <c r="B1031" s="214"/>
      <c r="C1031" s="214"/>
      <c r="D1031" s="215"/>
    </row>
    <row r="1032" spans="2:4" s="212" customFormat="1" ht="16.5" customHeight="1">
      <c r="B1032" s="214"/>
      <c r="C1032" s="214"/>
      <c r="D1032" s="215"/>
    </row>
    <row r="1033" spans="2:4" s="212" customFormat="1" ht="16.5" customHeight="1">
      <c r="B1033" s="214"/>
      <c r="C1033" s="214"/>
      <c r="D1033" s="215"/>
    </row>
    <row r="1034" spans="2:4" s="212" customFormat="1" ht="16.5" customHeight="1">
      <c r="B1034" s="214"/>
      <c r="C1034" s="214"/>
      <c r="D1034" s="215"/>
    </row>
    <row r="1035" spans="2:4" s="212" customFormat="1" ht="16.5" customHeight="1">
      <c r="B1035" s="214"/>
      <c r="C1035" s="214"/>
      <c r="D1035" s="215"/>
    </row>
    <row r="1036" spans="2:4" s="212" customFormat="1" ht="16.5" customHeight="1">
      <c r="B1036" s="214"/>
      <c r="C1036" s="214"/>
      <c r="D1036" s="215"/>
    </row>
    <row r="1037" spans="2:4" s="212" customFormat="1" ht="16.5" customHeight="1">
      <c r="B1037" s="214"/>
      <c r="C1037" s="214"/>
      <c r="D1037" s="215"/>
    </row>
    <row r="1038" spans="2:4" s="212" customFormat="1" ht="16.5" customHeight="1">
      <c r="B1038" s="214"/>
      <c r="C1038" s="214"/>
      <c r="D1038" s="215"/>
    </row>
    <row r="1039" spans="2:4" s="212" customFormat="1" ht="16.5" customHeight="1">
      <c r="B1039" s="214"/>
      <c r="C1039" s="214"/>
      <c r="D1039" s="215"/>
    </row>
    <row r="1040" spans="2:4" s="212" customFormat="1" ht="16.5" customHeight="1">
      <c r="B1040" s="214"/>
      <c r="C1040" s="214"/>
      <c r="D1040" s="215"/>
    </row>
    <row r="1041" spans="2:4" s="212" customFormat="1" ht="16.5" customHeight="1">
      <c r="B1041" s="214"/>
      <c r="C1041" s="214"/>
      <c r="D1041" s="215"/>
    </row>
    <row r="1042" spans="2:4" s="212" customFormat="1" ht="16.5" customHeight="1">
      <c r="B1042" s="214"/>
      <c r="C1042" s="214"/>
      <c r="D1042" s="215"/>
    </row>
    <row r="1043" spans="2:4" s="212" customFormat="1" ht="16.5" customHeight="1">
      <c r="B1043" s="214"/>
      <c r="C1043" s="214"/>
      <c r="D1043" s="215"/>
    </row>
    <row r="1044" spans="2:4" s="212" customFormat="1" ht="16.5" customHeight="1">
      <c r="B1044" s="214"/>
      <c r="C1044" s="214"/>
      <c r="D1044" s="215"/>
    </row>
    <row r="1045" spans="2:4" s="212" customFormat="1" ht="16.5" customHeight="1">
      <c r="B1045" s="214"/>
      <c r="C1045" s="214"/>
      <c r="D1045" s="215"/>
    </row>
    <row r="1046" spans="2:4" s="212" customFormat="1" ht="16.5" customHeight="1">
      <c r="B1046" s="214"/>
      <c r="C1046" s="214"/>
      <c r="D1046" s="215"/>
    </row>
    <row r="1047" spans="2:4" s="212" customFormat="1" ht="16.5" customHeight="1">
      <c r="B1047" s="214"/>
      <c r="C1047" s="214"/>
      <c r="D1047" s="215"/>
    </row>
    <row r="1048" spans="2:4" s="212" customFormat="1" ht="16.5" customHeight="1">
      <c r="B1048" s="214"/>
      <c r="C1048" s="214"/>
      <c r="D1048" s="215"/>
    </row>
    <row r="1049" spans="2:4" s="212" customFormat="1" ht="16.5" customHeight="1">
      <c r="B1049" s="214"/>
      <c r="C1049" s="214"/>
      <c r="D1049" s="215"/>
    </row>
    <row r="1050" spans="2:4" s="212" customFormat="1" ht="16.5" customHeight="1">
      <c r="B1050" s="214"/>
      <c r="C1050" s="214"/>
      <c r="D1050" s="215"/>
    </row>
    <row r="1051" spans="2:4" s="212" customFormat="1" ht="16.5" customHeight="1">
      <c r="B1051" s="214"/>
      <c r="C1051" s="214"/>
      <c r="D1051" s="215"/>
    </row>
    <row r="1052" spans="2:4" s="212" customFormat="1" ht="16.5" customHeight="1">
      <c r="B1052" s="214"/>
      <c r="C1052" s="214"/>
      <c r="D1052" s="215"/>
    </row>
    <row r="1053" spans="2:4" s="212" customFormat="1" ht="16.5" customHeight="1">
      <c r="B1053" s="214"/>
      <c r="C1053" s="214"/>
      <c r="D1053" s="215"/>
    </row>
    <row r="1054" spans="2:4" s="212" customFormat="1" ht="16.5" customHeight="1">
      <c r="B1054" s="214"/>
      <c r="C1054" s="214"/>
      <c r="D1054" s="215"/>
    </row>
    <row r="1055" spans="2:4" s="212" customFormat="1" ht="16.5" customHeight="1">
      <c r="B1055" s="214"/>
      <c r="C1055" s="214"/>
      <c r="D1055" s="215"/>
    </row>
    <row r="1056" spans="2:4" s="212" customFormat="1" ht="16.5" customHeight="1">
      <c r="B1056" s="214"/>
      <c r="C1056" s="214"/>
      <c r="D1056" s="215"/>
    </row>
    <row r="1057" spans="2:4" s="212" customFormat="1" ht="16.5" customHeight="1">
      <c r="B1057" s="214"/>
      <c r="C1057" s="214"/>
      <c r="D1057" s="215"/>
    </row>
    <row r="1058" spans="2:4" s="212" customFormat="1" ht="16.5" customHeight="1">
      <c r="B1058" s="214"/>
      <c r="C1058" s="214"/>
      <c r="D1058" s="215"/>
    </row>
    <row r="1059" spans="2:4" s="212" customFormat="1" ht="16.5" customHeight="1">
      <c r="B1059" s="214"/>
      <c r="C1059" s="214"/>
      <c r="D1059" s="215"/>
    </row>
    <row r="1060" spans="2:4" s="212" customFormat="1" ht="16.5" customHeight="1">
      <c r="B1060" s="214"/>
      <c r="C1060" s="214"/>
      <c r="D1060" s="215"/>
    </row>
    <row r="1061" spans="2:4" s="212" customFormat="1" ht="16.5" customHeight="1">
      <c r="B1061" s="214"/>
      <c r="C1061" s="214"/>
      <c r="D1061" s="215"/>
    </row>
    <row r="1062" spans="2:4" s="212" customFormat="1" ht="16.5" customHeight="1">
      <c r="B1062" s="214"/>
      <c r="C1062" s="214"/>
      <c r="D1062" s="215"/>
    </row>
    <row r="1063" spans="2:4" s="212" customFormat="1" ht="16.5" customHeight="1">
      <c r="B1063" s="214"/>
      <c r="C1063" s="214"/>
      <c r="D1063" s="215"/>
    </row>
    <row r="1064" spans="2:4" s="212" customFormat="1" ht="16.5" customHeight="1">
      <c r="B1064" s="214"/>
      <c r="C1064" s="214"/>
      <c r="D1064" s="215"/>
    </row>
    <row r="1065" spans="2:4" s="212" customFormat="1" ht="16.5" customHeight="1">
      <c r="B1065" s="214"/>
      <c r="C1065" s="214"/>
      <c r="D1065" s="215"/>
    </row>
    <row r="1066" spans="2:4" s="212" customFormat="1" ht="16.5" customHeight="1">
      <c r="B1066" s="214"/>
      <c r="C1066" s="214"/>
      <c r="D1066" s="215"/>
    </row>
    <row r="1067" spans="2:4" s="212" customFormat="1" ht="16.5" customHeight="1">
      <c r="B1067" s="214"/>
      <c r="C1067" s="214"/>
      <c r="D1067" s="215"/>
    </row>
    <row r="1068" spans="2:4" s="212" customFormat="1" ht="16.5" customHeight="1">
      <c r="B1068" s="214"/>
      <c r="C1068" s="214"/>
      <c r="D1068" s="215"/>
    </row>
    <row r="1069" spans="2:4" s="212" customFormat="1" ht="16.5" customHeight="1">
      <c r="B1069" s="214"/>
      <c r="C1069" s="214"/>
      <c r="D1069" s="215"/>
    </row>
    <row r="1070" spans="2:4" s="212" customFormat="1" ht="16.5" customHeight="1">
      <c r="B1070" s="214"/>
      <c r="C1070" s="214"/>
      <c r="D1070" s="215"/>
    </row>
    <row r="1071" spans="2:4" s="212" customFormat="1" ht="16.5" customHeight="1">
      <c r="B1071" s="214"/>
      <c r="C1071" s="214"/>
      <c r="D1071" s="215"/>
    </row>
    <row r="1072" spans="2:4" s="212" customFormat="1" ht="16.5" customHeight="1">
      <c r="B1072" s="214"/>
      <c r="C1072" s="214"/>
      <c r="D1072" s="215"/>
    </row>
    <row r="1073" spans="2:4" s="212" customFormat="1" ht="16.5" customHeight="1">
      <c r="B1073" s="214"/>
      <c r="C1073" s="214"/>
      <c r="D1073" s="215"/>
    </row>
    <row r="1074" spans="2:4" s="212" customFormat="1" ht="16.5" customHeight="1">
      <c r="B1074" s="214"/>
      <c r="C1074" s="214"/>
      <c r="D1074" s="215"/>
    </row>
    <row r="1075" spans="2:4" s="212" customFormat="1" ht="16.5" customHeight="1">
      <c r="B1075" s="214"/>
      <c r="C1075" s="214"/>
      <c r="D1075" s="215"/>
    </row>
    <row r="1076" spans="2:4" s="212" customFormat="1" ht="16.5" customHeight="1">
      <c r="B1076" s="214"/>
      <c r="C1076" s="214"/>
      <c r="D1076" s="215"/>
    </row>
    <row r="1077" spans="2:4" s="212" customFormat="1" ht="16.5" customHeight="1">
      <c r="B1077" s="214"/>
      <c r="C1077" s="214"/>
      <c r="D1077" s="215"/>
    </row>
    <row r="1078" spans="2:4" s="212" customFormat="1" ht="16.5" customHeight="1">
      <c r="B1078" s="214"/>
      <c r="C1078" s="214"/>
      <c r="D1078" s="215"/>
    </row>
    <row r="1079" spans="2:4" s="212" customFormat="1" ht="16.5" customHeight="1">
      <c r="B1079" s="214"/>
      <c r="C1079" s="214"/>
      <c r="D1079" s="215"/>
    </row>
    <row r="1080" spans="2:4" s="212" customFormat="1" ht="16.5" customHeight="1">
      <c r="B1080" s="214"/>
      <c r="C1080" s="214"/>
      <c r="D1080" s="215"/>
    </row>
    <row r="1081" spans="2:4" s="212" customFormat="1" ht="16.5" customHeight="1">
      <c r="B1081" s="214"/>
      <c r="C1081" s="214"/>
      <c r="D1081" s="215"/>
    </row>
    <row r="1082" spans="2:4" s="212" customFormat="1" ht="16.5" customHeight="1">
      <c r="B1082" s="214"/>
      <c r="C1082" s="214"/>
      <c r="D1082" s="215"/>
    </row>
    <row r="1083" spans="2:4" s="212" customFormat="1" ht="16.5" customHeight="1">
      <c r="B1083" s="214"/>
      <c r="C1083" s="214"/>
      <c r="D1083" s="215"/>
    </row>
    <row r="1084" spans="2:4" s="212" customFormat="1" ht="16.5" customHeight="1">
      <c r="B1084" s="214"/>
      <c r="C1084" s="214"/>
      <c r="D1084" s="215"/>
    </row>
    <row r="1085" spans="2:4" s="212" customFormat="1" ht="16.5" customHeight="1">
      <c r="B1085" s="214"/>
      <c r="C1085" s="214"/>
      <c r="D1085" s="215"/>
    </row>
    <row r="1086" spans="2:4" s="212" customFormat="1" ht="16.5" customHeight="1">
      <c r="B1086" s="214"/>
      <c r="C1086" s="214"/>
      <c r="D1086" s="215"/>
    </row>
    <row r="1087" spans="2:4" s="212" customFormat="1" ht="16.5" customHeight="1">
      <c r="B1087" s="214"/>
      <c r="C1087" s="214"/>
      <c r="D1087" s="215"/>
    </row>
    <row r="1088" spans="2:4" s="212" customFormat="1" ht="16.5" customHeight="1">
      <c r="B1088" s="214"/>
      <c r="C1088" s="214"/>
      <c r="D1088" s="215"/>
    </row>
    <row r="1089" spans="2:4" s="212" customFormat="1" ht="16.5" customHeight="1">
      <c r="B1089" s="214"/>
      <c r="C1089" s="214"/>
      <c r="D1089" s="215"/>
    </row>
    <row r="1090" spans="2:4" s="212" customFormat="1" ht="16.5" customHeight="1">
      <c r="B1090" s="214"/>
      <c r="C1090" s="214"/>
      <c r="D1090" s="215"/>
    </row>
    <row r="1091" spans="2:4" s="212" customFormat="1" ht="16.5" customHeight="1">
      <c r="B1091" s="214"/>
      <c r="C1091" s="214"/>
      <c r="D1091" s="215"/>
    </row>
    <row r="1092" spans="2:4" s="212" customFormat="1" ht="16.5" customHeight="1">
      <c r="B1092" s="214"/>
      <c r="C1092" s="214"/>
      <c r="D1092" s="215"/>
    </row>
    <row r="1093" spans="2:4" s="212" customFormat="1" ht="16.5" customHeight="1">
      <c r="B1093" s="214"/>
      <c r="C1093" s="214"/>
      <c r="D1093" s="215"/>
    </row>
    <row r="1094" spans="2:4" s="212" customFormat="1" ht="16.5" customHeight="1">
      <c r="B1094" s="214"/>
      <c r="C1094" s="214"/>
      <c r="D1094" s="215"/>
    </row>
    <row r="1095" spans="2:4" s="212" customFormat="1" ht="16.5" customHeight="1">
      <c r="B1095" s="214"/>
      <c r="C1095" s="214"/>
      <c r="D1095" s="215"/>
    </row>
    <row r="1096" spans="2:4" s="212" customFormat="1" ht="16.5" customHeight="1">
      <c r="B1096" s="214"/>
      <c r="C1096" s="214"/>
      <c r="D1096" s="215"/>
    </row>
    <row r="1097" spans="2:4" s="212" customFormat="1" ht="16.5" customHeight="1">
      <c r="B1097" s="214"/>
      <c r="C1097" s="214"/>
      <c r="D1097" s="215"/>
    </row>
    <row r="1098" spans="2:4" s="212" customFormat="1" ht="16.5" customHeight="1">
      <c r="B1098" s="214"/>
      <c r="C1098" s="214"/>
      <c r="D1098" s="215"/>
    </row>
    <row r="1099" spans="2:4" s="212" customFormat="1" ht="16.5" customHeight="1">
      <c r="B1099" s="214"/>
      <c r="C1099" s="214"/>
      <c r="D1099" s="215"/>
    </row>
    <row r="1100" spans="2:4" s="212" customFormat="1" ht="16.5" customHeight="1">
      <c r="B1100" s="214"/>
      <c r="C1100" s="214"/>
      <c r="D1100" s="215"/>
    </row>
    <row r="1101" spans="2:4" s="212" customFormat="1" ht="16.5" customHeight="1">
      <c r="B1101" s="214"/>
      <c r="C1101" s="214"/>
      <c r="D1101" s="215"/>
    </row>
    <row r="1102" spans="2:4" s="212" customFormat="1" ht="16.5" customHeight="1">
      <c r="B1102" s="214"/>
      <c r="C1102" s="214"/>
      <c r="D1102" s="215"/>
    </row>
    <row r="1103" spans="2:4" s="212" customFormat="1" ht="16.5" customHeight="1">
      <c r="B1103" s="214"/>
      <c r="C1103" s="214"/>
      <c r="D1103" s="215"/>
    </row>
    <row r="1104" spans="2:4" s="212" customFormat="1" ht="16.5" customHeight="1">
      <c r="B1104" s="214"/>
      <c r="C1104" s="214"/>
      <c r="D1104" s="215"/>
    </row>
    <row r="1105" spans="2:4" s="212" customFormat="1" ht="16.5" customHeight="1">
      <c r="B1105" s="214"/>
      <c r="C1105" s="214"/>
      <c r="D1105" s="215"/>
    </row>
    <row r="1106" spans="2:4" s="212" customFormat="1" ht="16.5" customHeight="1">
      <c r="B1106" s="214"/>
      <c r="C1106" s="214"/>
      <c r="D1106" s="215"/>
    </row>
    <row r="1107" spans="2:4" s="212" customFormat="1" ht="16.5" customHeight="1">
      <c r="B1107" s="214"/>
      <c r="C1107" s="214"/>
      <c r="D1107" s="215"/>
    </row>
    <row r="1108" spans="2:4" s="212" customFormat="1" ht="16.5" customHeight="1">
      <c r="B1108" s="214"/>
      <c r="C1108" s="214"/>
      <c r="D1108" s="215"/>
    </row>
    <row r="1109" spans="2:4" s="212" customFormat="1" ht="16.5" customHeight="1">
      <c r="B1109" s="214"/>
      <c r="C1109" s="214"/>
      <c r="D1109" s="215"/>
    </row>
    <row r="1110" spans="2:4" s="212" customFormat="1" ht="16.5" customHeight="1">
      <c r="B1110" s="214"/>
      <c r="C1110" s="214"/>
      <c r="D1110" s="215"/>
    </row>
    <row r="1111" spans="2:4" s="212" customFormat="1" ht="16.5" customHeight="1">
      <c r="B1111" s="214"/>
      <c r="C1111" s="214"/>
      <c r="D1111" s="215"/>
    </row>
    <row r="1112" spans="2:4" s="212" customFormat="1" ht="16.5" customHeight="1">
      <c r="B1112" s="214"/>
      <c r="C1112" s="214"/>
      <c r="D1112" s="215"/>
    </row>
    <row r="1113" spans="2:4" s="212" customFormat="1" ht="16.5" customHeight="1">
      <c r="B1113" s="214"/>
      <c r="C1113" s="214"/>
      <c r="D1113" s="215"/>
    </row>
    <row r="1114" spans="2:4" s="212" customFormat="1" ht="16.5" customHeight="1">
      <c r="B1114" s="214"/>
      <c r="C1114" s="214"/>
      <c r="D1114" s="215"/>
    </row>
    <row r="1115" spans="2:4" s="212" customFormat="1" ht="16.5" customHeight="1">
      <c r="B1115" s="214"/>
      <c r="C1115" s="214"/>
      <c r="D1115" s="215"/>
    </row>
    <row r="1116" spans="2:4" s="212" customFormat="1" ht="16.5" customHeight="1">
      <c r="B1116" s="214"/>
      <c r="C1116" s="214"/>
      <c r="D1116" s="215"/>
    </row>
    <row r="1117" spans="2:4" s="212" customFormat="1" ht="16.5" customHeight="1">
      <c r="B1117" s="214"/>
      <c r="C1117" s="214"/>
      <c r="D1117" s="215"/>
    </row>
    <row r="1118" spans="2:4" s="212" customFormat="1" ht="16.5" customHeight="1">
      <c r="B1118" s="214"/>
      <c r="C1118" s="214"/>
      <c r="D1118" s="215"/>
    </row>
    <row r="1119" spans="2:4" s="212" customFormat="1" ht="16.5" customHeight="1">
      <c r="B1119" s="214"/>
      <c r="C1119" s="214"/>
      <c r="D1119" s="215"/>
    </row>
    <row r="1120" spans="2:4" s="212" customFormat="1" ht="16.5" customHeight="1">
      <c r="B1120" s="214"/>
      <c r="C1120" s="214"/>
      <c r="D1120" s="215"/>
    </row>
    <row r="1121" spans="2:4" s="212" customFormat="1" ht="16.5" customHeight="1">
      <c r="B1121" s="214"/>
      <c r="C1121" s="214"/>
      <c r="D1121" s="215"/>
    </row>
    <row r="1122" spans="2:4" s="212" customFormat="1" ht="16.5" customHeight="1">
      <c r="B1122" s="214"/>
      <c r="C1122" s="214"/>
      <c r="D1122" s="215"/>
    </row>
    <row r="1123" spans="2:4" s="212" customFormat="1" ht="16.5" customHeight="1">
      <c r="B1123" s="214"/>
      <c r="C1123" s="214"/>
      <c r="D1123" s="215"/>
    </row>
    <row r="1124" spans="2:4" s="212" customFormat="1" ht="16.5" customHeight="1">
      <c r="B1124" s="214"/>
      <c r="C1124" s="214"/>
      <c r="D1124" s="215"/>
    </row>
    <row r="1125" spans="2:4" s="212" customFormat="1" ht="16.5" customHeight="1">
      <c r="B1125" s="214"/>
      <c r="C1125" s="214"/>
      <c r="D1125" s="215"/>
    </row>
    <row r="1126" spans="2:4" s="212" customFormat="1" ht="16.5" customHeight="1">
      <c r="B1126" s="214"/>
      <c r="C1126" s="214"/>
      <c r="D1126" s="215"/>
    </row>
    <row r="1127" spans="2:4" s="212" customFormat="1" ht="16.5" customHeight="1">
      <c r="B1127" s="214"/>
      <c r="C1127" s="214"/>
      <c r="D1127" s="215"/>
    </row>
    <row r="1128" spans="2:4" s="212" customFormat="1" ht="16.5" customHeight="1">
      <c r="B1128" s="214"/>
      <c r="C1128" s="214"/>
      <c r="D1128" s="215"/>
    </row>
    <row r="1129" spans="2:4" s="212" customFormat="1" ht="16.5" customHeight="1">
      <c r="B1129" s="214"/>
      <c r="C1129" s="214"/>
      <c r="D1129" s="215"/>
    </row>
    <row r="1130" spans="2:4" s="212" customFormat="1" ht="16.5" customHeight="1">
      <c r="B1130" s="214"/>
      <c r="C1130" s="214"/>
      <c r="D1130" s="215"/>
    </row>
    <row r="1131" spans="2:4" s="212" customFormat="1" ht="16.5" customHeight="1">
      <c r="B1131" s="214"/>
      <c r="C1131" s="214"/>
      <c r="D1131" s="215"/>
    </row>
    <row r="1132" spans="2:4" s="212" customFormat="1" ht="16.5" customHeight="1">
      <c r="B1132" s="214"/>
      <c r="C1132" s="214"/>
      <c r="D1132" s="215"/>
    </row>
    <row r="1133" spans="2:4" s="212" customFormat="1" ht="16.5" customHeight="1">
      <c r="B1133" s="214"/>
      <c r="C1133" s="214"/>
      <c r="D1133" s="215"/>
    </row>
    <row r="1134" spans="2:4" s="212" customFormat="1" ht="16.5" customHeight="1">
      <c r="B1134" s="214"/>
      <c r="C1134" s="214"/>
      <c r="D1134" s="215"/>
    </row>
    <row r="1135" spans="2:4" s="212" customFormat="1" ht="16.5" customHeight="1">
      <c r="B1135" s="214"/>
      <c r="C1135" s="214"/>
      <c r="D1135" s="215"/>
    </row>
    <row r="1136" spans="2:4" s="212" customFormat="1" ht="16.5" customHeight="1">
      <c r="B1136" s="214"/>
      <c r="C1136" s="214"/>
      <c r="D1136" s="215"/>
    </row>
    <row r="1137" spans="2:4" s="212" customFormat="1" ht="16.5" customHeight="1">
      <c r="B1137" s="214"/>
      <c r="C1137" s="214"/>
      <c r="D1137" s="215"/>
    </row>
    <row r="1138" spans="2:4" s="212" customFormat="1" ht="16.5" customHeight="1">
      <c r="B1138" s="214"/>
      <c r="C1138" s="214"/>
      <c r="D1138" s="215"/>
    </row>
    <row r="1139" spans="2:4" s="212" customFormat="1" ht="16.5" customHeight="1">
      <c r="B1139" s="214"/>
      <c r="C1139" s="214"/>
      <c r="D1139" s="215"/>
    </row>
    <row r="1140" spans="2:4" s="212" customFormat="1" ht="16.5" customHeight="1">
      <c r="B1140" s="214"/>
      <c r="C1140" s="214"/>
      <c r="D1140" s="215"/>
    </row>
    <row r="1141" spans="2:4" s="212" customFormat="1" ht="16.5" customHeight="1">
      <c r="B1141" s="214"/>
      <c r="C1141" s="214"/>
      <c r="D1141" s="215"/>
    </row>
    <row r="1142" spans="2:4" s="212" customFormat="1" ht="16.5" customHeight="1">
      <c r="B1142" s="214"/>
      <c r="C1142" s="214"/>
      <c r="D1142" s="215"/>
    </row>
    <row r="1143" spans="2:4" s="212" customFormat="1" ht="16.5" customHeight="1">
      <c r="B1143" s="214"/>
      <c r="C1143" s="214"/>
      <c r="D1143" s="215"/>
    </row>
    <row r="1144" spans="2:4" s="212" customFormat="1" ht="16.5" customHeight="1">
      <c r="B1144" s="214"/>
      <c r="C1144" s="214"/>
      <c r="D1144" s="215"/>
    </row>
    <row r="1145" spans="2:4" s="212" customFormat="1" ht="16.5" customHeight="1">
      <c r="B1145" s="214"/>
      <c r="C1145" s="214"/>
      <c r="D1145" s="215"/>
    </row>
    <row r="1146" spans="2:4" s="212" customFormat="1" ht="16.5" customHeight="1">
      <c r="B1146" s="214"/>
      <c r="C1146" s="214"/>
      <c r="D1146" s="215"/>
    </row>
    <row r="1147" spans="2:4" s="212" customFormat="1" ht="16.5" customHeight="1">
      <c r="B1147" s="214"/>
      <c r="C1147" s="214"/>
      <c r="D1147" s="215"/>
    </row>
    <row r="1148" spans="2:4" s="212" customFormat="1" ht="16.5" customHeight="1">
      <c r="B1148" s="214"/>
      <c r="C1148" s="214"/>
      <c r="D1148" s="215"/>
    </row>
    <row r="1149" spans="2:4" s="212" customFormat="1" ht="16.5" customHeight="1">
      <c r="B1149" s="214"/>
      <c r="C1149" s="214"/>
      <c r="D1149" s="215"/>
    </row>
    <row r="1150" spans="2:4" s="212" customFormat="1" ht="16.5" customHeight="1">
      <c r="B1150" s="214"/>
      <c r="C1150" s="214"/>
      <c r="D1150" s="215"/>
    </row>
    <row r="1151" spans="2:4" s="212" customFormat="1" ht="16.5" customHeight="1">
      <c r="B1151" s="214"/>
      <c r="C1151" s="214"/>
      <c r="D1151" s="215"/>
    </row>
    <row r="1152" spans="2:4" s="212" customFormat="1" ht="16.5" customHeight="1">
      <c r="B1152" s="214"/>
      <c r="C1152" s="214"/>
      <c r="D1152" s="215"/>
    </row>
    <row r="1153" spans="2:4" s="212" customFormat="1" ht="16.5" customHeight="1">
      <c r="B1153" s="214"/>
      <c r="C1153" s="214"/>
      <c r="D1153" s="215"/>
    </row>
    <row r="1154" spans="2:4" s="212" customFormat="1" ht="16.5" customHeight="1">
      <c r="B1154" s="214"/>
      <c r="C1154" s="214"/>
      <c r="D1154" s="215"/>
    </row>
    <row r="1155" spans="2:4" s="212" customFormat="1" ht="16.5" customHeight="1">
      <c r="B1155" s="214"/>
      <c r="C1155" s="214"/>
      <c r="D1155" s="215"/>
    </row>
    <row r="1156" spans="2:4" s="212" customFormat="1" ht="16.5" customHeight="1">
      <c r="B1156" s="214"/>
      <c r="C1156" s="214"/>
      <c r="D1156" s="215"/>
    </row>
    <row r="1157" spans="2:4" s="212" customFormat="1" ht="16.5" customHeight="1">
      <c r="B1157" s="214"/>
      <c r="C1157" s="214"/>
      <c r="D1157" s="215"/>
    </row>
    <row r="1158" spans="2:4" s="212" customFormat="1" ht="16.5" customHeight="1">
      <c r="B1158" s="214"/>
      <c r="C1158" s="214"/>
      <c r="D1158" s="215"/>
    </row>
    <row r="1159" spans="2:4" s="212" customFormat="1" ht="16.5" customHeight="1">
      <c r="B1159" s="214"/>
      <c r="C1159" s="214"/>
      <c r="D1159" s="215"/>
    </row>
    <row r="1160" spans="2:4" s="212" customFormat="1" ht="16.5" customHeight="1">
      <c r="B1160" s="214"/>
      <c r="C1160" s="214"/>
      <c r="D1160" s="215"/>
    </row>
    <row r="1161" spans="2:4" s="212" customFormat="1" ht="16.5" customHeight="1">
      <c r="B1161" s="214"/>
      <c r="C1161" s="214"/>
      <c r="D1161" s="215"/>
    </row>
    <row r="1162" spans="2:4" s="212" customFormat="1" ht="16.5" customHeight="1">
      <c r="B1162" s="214"/>
      <c r="C1162" s="214"/>
      <c r="D1162" s="215"/>
    </row>
    <row r="1163" spans="2:4" s="212" customFormat="1" ht="16.5" customHeight="1">
      <c r="B1163" s="214"/>
      <c r="C1163" s="214"/>
      <c r="D1163" s="215"/>
    </row>
    <row r="1164" spans="2:4" s="212" customFormat="1" ht="16.5" customHeight="1">
      <c r="B1164" s="214"/>
      <c r="C1164" s="214"/>
      <c r="D1164" s="215"/>
    </row>
    <row r="1165" spans="2:4" s="212" customFormat="1" ht="16.5" customHeight="1">
      <c r="B1165" s="214"/>
      <c r="C1165" s="214"/>
      <c r="D1165" s="215"/>
    </row>
    <row r="1166" spans="2:4" s="212" customFormat="1" ht="16.5" customHeight="1">
      <c r="B1166" s="214"/>
      <c r="C1166" s="214"/>
      <c r="D1166" s="215"/>
    </row>
    <row r="1167" spans="2:4" s="212" customFormat="1" ht="16.5" customHeight="1">
      <c r="B1167" s="214"/>
      <c r="C1167" s="214"/>
      <c r="D1167" s="215"/>
    </row>
    <row r="1168" spans="2:4" s="212" customFormat="1" ht="16.5" customHeight="1">
      <c r="B1168" s="214"/>
      <c r="C1168" s="214"/>
      <c r="D1168" s="215"/>
    </row>
    <row r="1169" spans="2:4" s="212" customFormat="1" ht="16.5" customHeight="1">
      <c r="B1169" s="214"/>
      <c r="C1169" s="214"/>
      <c r="D1169" s="215"/>
    </row>
    <row r="1170" spans="2:4" s="212" customFormat="1" ht="16.5" customHeight="1">
      <c r="B1170" s="214"/>
      <c r="C1170" s="214"/>
      <c r="D1170" s="215"/>
    </row>
    <row r="1171" spans="2:4" s="212" customFormat="1" ht="16.5" customHeight="1">
      <c r="B1171" s="214"/>
      <c r="C1171" s="214"/>
      <c r="D1171" s="215"/>
    </row>
    <row r="1172" spans="2:4" s="212" customFormat="1" ht="16.5" customHeight="1">
      <c r="B1172" s="214"/>
      <c r="C1172" s="214"/>
      <c r="D1172" s="215"/>
    </row>
    <row r="1173" spans="2:4" s="212" customFormat="1" ht="16.5" customHeight="1">
      <c r="B1173" s="214"/>
      <c r="C1173" s="214"/>
      <c r="D1173" s="215"/>
    </row>
    <row r="1174" spans="2:4" s="212" customFormat="1" ht="16.5" customHeight="1">
      <c r="B1174" s="214"/>
      <c r="C1174" s="214"/>
      <c r="D1174" s="215"/>
    </row>
    <row r="1175" spans="2:4" s="212" customFormat="1" ht="16.5" customHeight="1">
      <c r="B1175" s="214"/>
      <c r="C1175" s="214"/>
      <c r="D1175" s="215"/>
    </row>
    <row r="1176" spans="2:4" s="212" customFormat="1" ht="16.5" customHeight="1">
      <c r="B1176" s="214"/>
      <c r="C1176" s="214"/>
      <c r="D1176" s="215"/>
    </row>
    <row r="1177" spans="2:4" s="212" customFormat="1" ht="16.5" customHeight="1">
      <c r="B1177" s="214"/>
      <c r="C1177" s="214"/>
      <c r="D1177" s="215"/>
    </row>
    <row r="1178" spans="2:4" s="212" customFormat="1" ht="16.5" customHeight="1">
      <c r="B1178" s="214"/>
      <c r="C1178" s="214"/>
      <c r="D1178" s="215"/>
    </row>
    <row r="1179" spans="2:4" s="212" customFormat="1" ht="16.5" customHeight="1">
      <c r="B1179" s="214"/>
      <c r="C1179" s="214"/>
      <c r="D1179" s="215"/>
    </row>
    <row r="1180" spans="2:4" s="212" customFormat="1" ht="16.5" customHeight="1">
      <c r="B1180" s="214"/>
      <c r="C1180" s="214"/>
      <c r="D1180" s="215"/>
    </row>
    <row r="1181" spans="2:4" s="212" customFormat="1" ht="16.5" customHeight="1">
      <c r="B1181" s="214"/>
      <c r="C1181" s="214"/>
      <c r="D1181" s="215"/>
    </row>
    <row r="1182" spans="2:4" s="212" customFormat="1" ht="16.5" customHeight="1">
      <c r="B1182" s="214"/>
      <c r="C1182" s="214"/>
      <c r="D1182" s="215"/>
    </row>
    <row r="1183" spans="2:4" s="212" customFormat="1" ht="16.5" customHeight="1">
      <c r="B1183" s="214"/>
      <c r="C1183" s="214"/>
      <c r="D1183" s="215"/>
    </row>
    <row r="1184" spans="2:4" s="212" customFormat="1" ht="16.5" customHeight="1">
      <c r="B1184" s="214"/>
      <c r="C1184" s="214"/>
      <c r="D1184" s="215"/>
    </row>
    <row r="1185" spans="2:4" s="212" customFormat="1" ht="16.5" customHeight="1">
      <c r="B1185" s="214"/>
      <c r="C1185" s="214"/>
      <c r="D1185" s="215"/>
    </row>
    <row r="1186" spans="2:4" s="212" customFormat="1" ht="16.5" customHeight="1">
      <c r="B1186" s="214"/>
      <c r="C1186" s="214"/>
      <c r="D1186" s="215"/>
    </row>
    <row r="1187" spans="2:4" s="212" customFormat="1" ht="16.5" customHeight="1">
      <c r="B1187" s="214"/>
      <c r="C1187" s="214"/>
      <c r="D1187" s="215"/>
    </row>
    <row r="1188" spans="2:4" s="212" customFormat="1" ht="16.5" customHeight="1">
      <c r="B1188" s="214"/>
      <c r="C1188" s="214"/>
      <c r="D1188" s="215"/>
    </row>
    <row r="1189" spans="2:4" s="212" customFormat="1" ht="16.5" customHeight="1">
      <c r="B1189" s="214"/>
      <c r="C1189" s="214"/>
      <c r="D1189" s="215"/>
    </row>
    <row r="1190" spans="2:4" s="212" customFormat="1" ht="16.5" customHeight="1">
      <c r="B1190" s="214"/>
      <c r="C1190" s="214"/>
      <c r="D1190" s="215"/>
    </row>
    <row r="1191" spans="2:4" s="212" customFormat="1" ht="16.5" customHeight="1">
      <c r="B1191" s="214"/>
      <c r="C1191" s="214"/>
      <c r="D1191" s="215"/>
    </row>
    <row r="1192" spans="2:4" s="212" customFormat="1" ht="16.5" customHeight="1">
      <c r="B1192" s="214"/>
      <c r="C1192" s="214"/>
      <c r="D1192" s="215"/>
    </row>
    <row r="1193" spans="2:4" s="212" customFormat="1" ht="16.5" customHeight="1">
      <c r="B1193" s="214"/>
      <c r="C1193" s="214"/>
      <c r="D1193" s="215"/>
    </row>
    <row r="1194" spans="2:4" s="212" customFormat="1" ht="16.5" customHeight="1">
      <c r="B1194" s="214"/>
      <c r="C1194" s="214"/>
      <c r="D1194" s="215"/>
    </row>
    <row r="1195" spans="2:4" s="212" customFormat="1" ht="16.5" customHeight="1">
      <c r="B1195" s="214"/>
      <c r="C1195" s="214"/>
      <c r="D1195" s="215"/>
    </row>
    <row r="1196" spans="2:4" s="212" customFormat="1" ht="16.5" customHeight="1">
      <c r="B1196" s="214"/>
      <c r="C1196" s="214"/>
      <c r="D1196" s="215"/>
    </row>
    <row r="1197" spans="2:4" s="212" customFormat="1" ht="16.5" customHeight="1">
      <c r="B1197" s="214"/>
      <c r="C1197" s="214"/>
      <c r="D1197" s="215"/>
    </row>
    <row r="1198" spans="2:4" s="212" customFormat="1" ht="16.5" customHeight="1">
      <c r="B1198" s="214"/>
      <c r="C1198" s="214"/>
      <c r="D1198" s="215"/>
    </row>
    <row r="1199" spans="2:4" s="212" customFormat="1" ht="16.5" customHeight="1">
      <c r="B1199" s="214"/>
      <c r="C1199" s="214"/>
      <c r="D1199" s="215"/>
    </row>
    <row r="1200" spans="2:4" s="212" customFormat="1" ht="16.5" customHeight="1">
      <c r="B1200" s="214"/>
      <c r="C1200" s="214"/>
      <c r="D1200" s="215"/>
    </row>
    <row r="1201" spans="2:4" s="212" customFormat="1" ht="16.5" customHeight="1">
      <c r="B1201" s="214"/>
      <c r="C1201" s="214"/>
      <c r="D1201" s="215"/>
    </row>
    <row r="1202" spans="2:4" s="212" customFormat="1" ht="16.5" customHeight="1">
      <c r="B1202" s="214"/>
      <c r="C1202" s="214"/>
      <c r="D1202" s="215"/>
    </row>
    <row r="1203" spans="2:4" s="212" customFormat="1" ht="16.5" customHeight="1">
      <c r="B1203" s="214"/>
      <c r="C1203" s="214"/>
      <c r="D1203" s="215"/>
    </row>
    <row r="1204" spans="2:4" s="212" customFormat="1" ht="16.5" customHeight="1">
      <c r="B1204" s="214"/>
      <c r="C1204" s="214"/>
      <c r="D1204" s="215"/>
    </row>
    <row r="1205" spans="2:4" s="212" customFormat="1" ht="16.5" customHeight="1">
      <c r="B1205" s="214"/>
      <c r="C1205" s="214"/>
      <c r="D1205" s="215"/>
    </row>
    <row r="1206" spans="2:4" s="212" customFormat="1" ht="16.5" customHeight="1">
      <c r="B1206" s="214"/>
      <c r="C1206" s="214"/>
      <c r="D1206" s="215"/>
    </row>
    <row r="1207" spans="2:4" s="212" customFormat="1" ht="16.5" customHeight="1">
      <c r="B1207" s="214"/>
      <c r="C1207" s="214"/>
      <c r="D1207" s="215"/>
    </row>
    <row r="1208" spans="2:4" s="212" customFormat="1" ht="16.5" customHeight="1">
      <c r="B1208" s="214"/>
      <c r="C1208" s="214"/>
      <c r="D1208" s="215"/>
    </row>
    <row r="1209" spans="2:4" s="212" customFormat="1" ht="16.5" customHeight="1">
      <c r="B1209" s="214"/>
      <c r="C1209" s="214"/>
      <c r="D1209" s="215"/>
    </row>
    <row r="1210" spans="2:4" s="212" customFormat="1" ht="16.5" customHeight="1">
      <c r="B1210" s="214"/>
      <c r="C1210" s="214"/>
      <c r="D1210" s="215"/>
    </row>
    <row r="1211" spans="2:4" s="212" customFormat="1" ht="16.5" customHeight="1">
      <c r="B1211" s="214"/>
      <c r="C1211" s="214"/>
      <c r="D1211" s="215"/>
    </row>
    <row r="1212" spans="2:4" s="212" customFormat="1" ht="16.5" customHeight="1">
      <c r="B1212" s="214"/>
      <c r="C1212" s="214"/>
      <c r="D1212" s="215"/>
    </row>
    <row r="1213" spans="2:4" s="212" customFormat="1" ht="16.5" customHeight="1">
      <c r="B1213" s="214"/>
      <c r="C1213" s="214"/>
      <c r="D1213" s="215"/>
    </row>
    <row r="1214" spans="2:4" s="212" customFormat="1" ht="16.5" customHeight="1">
      <c r="B1214" s="214"/>
      <c r="C1214" s="214"/>
      <c r="D1214" s="215"/>
    </row>
    <row r="1215" spans="2:4" s="212" customFormat="1" ht="16.5" customHeight="1">
      <c r="B1215" s="214"/>
      <c r="C1215" s="214"/>
      <c r="D1215" s="215"/>
    </row>
    <row r="1216" spans="2:4" s="212" customFormat="1" ht="16.5" customHeight="1">
      <c r="B1216" s="214"/>
      <c r="C1216" s="214"/>
      <c r="D1216" s="215"/>
    </row>
    <row r="1217" spans="2:4" s="212" customFormat="1" ht="16.5" customHeight="1">
      <c r="B1217" s="214"/>
      <c r="C1217" s="214"/>
      <c r="D1217" s="215"/>
    </row>
    <row r="1218" spans="2:4" s="212" customFormat="1" ht="16.5" customHeight="1">
      <c r="B1218" s="214"/>
      <c r="C1218" s="214"/>
      <c r="D1218" s="215"/>
    </row>
    <row r="1219" spans="2:4" s="212" customFormat="1" ht="16.5" customHeight="1">
      <c r="B1219" s="214"/>
      <c r="C1219" s="214"/>
      <c r="D1219" s="215"/>
    </row>
    <row r="1220" spans="2:4" s="212" customFormat="1" ht="16.5" customHeight="1">
      <c r="B1220" s="214"/>
      <c r="C1220" s="214"/>
      <c r="D1220" s="215"/>
    </row>
    <row r="1221" spans="2:4" s="212" customFormat="1" ht="16.5" customHeight="1">
      <c r="B1221" s="214"/>
      <c r="C1221" s="214"/>
      <c r="D1221" s="215"/>
    </row>
    <row r="1222" spans="2:4" s="212" customFormat="1" ht="16.5" customHeight="1">
      <c r="B1222" s="214"/>
      <c r="C1222" s="214"/>
      <c r="D1222" s="215"/>
    </row>
    <row r="1223" spans="2:4" s="212" customFormat="1" ht="16.5" customHeight="1">
      <c r="B1223" s="214"/>
      <c r="C1223" s="214"/>
      <c r="D1223" s="215"/>
    </row>
    <row r="1224" spans="2:4" s="212" customFormat="1" ht="16.5" customHeight="1">
      <c r="B1224" s="214"/>
      <c r="C1224" s="214"/>
      <c r="D1224" s="215"/>
    </row>
    <row r="1225" spans="2:4" s="212" customFormat="1" ht="16.5" customHeight="1">
      <c r="B1225" s="214"/>
      <c r="C1225" s="214"/>
      <c r="D1225" s="215"/>
    </row>
    <row r="1226" spans="2:4" s="212" customFormat="1" ht="16.5" customHeight="1">
      <c r="B1226" s="214"/>
      <c r="C1226" s="214"/>
      <c r="D1226" s="215"/>
    </row>
    <row r="1227" spans="2:4" s="212" customFormat="1" ht="16.5" customHeight="1">
      <c r="B1227" s="214"/>
      <c r="C1227" s="214"/>
      <c r="D1227" s="215"/>
    </row>
    <row r="1228" spans="2:4" s="212" customFormat="1" ht="16.5" customHeight="1">
      <c r="B1228" s="214"/>
      <c r="C1228" s="214"/>
      <c r="D1228" s="215"/>
    </row>
    <row r="1229" spans="2:4" s="212" customFormat="1" ht="16.5" customHeight="1">
      <c r="B1229" s="214"/>
      <c r="C1229" s="214"/>
      <c r="D1229" s="215"/>
    </row>
    <row r="1230" spans="2:4" s="212" customFormat="1" ht="16.5" customHeight="1">
      <c r="B1230" s="214"/>
      <c r="C1230" s="214"/>
      <c r="D1230" s="215"/>
    </row>
    <row r="1231" spans="2:4" s="212" customFormat="1" ht="16.5" customHeight="1">
      <c r="B1231" s="214"/>
      <c r="C1231" s="214"/>
      <c r="D1231" s="215"/>
    </row>
    <row r="1232" spans="2:4" s="212" customFormat="1" ht="16.5" customHeight="1">
      <c r="B1232" s="214"/>
      <c r="C1232" s="214"/>
      <c r="D1232" s="215"/>
    </row>
    <row r="1233" spans="2:4" s="212" customFormat="1" ht="16.5" customHeight="1">
      <c r="B1233" s="214"/>
      <c r="C1233" s="214"/>
      <c r="D1233" s="215"/>
    </row>
    <row r="1234" spans="2:4" s="212" customFormat="1" ht="16.5" customHeight="1">
      <c r="B1234" s="214"/>
      <c r="C1234" s="214"/>
      <c r="D1234" s="215"/>
    </row>
    <row r="1235" spans="2:4" s="212" customFormat="1" ht="16.5" customHeight="1">
      <c r="B1235" s="214"/>
      <c r="C1235" s="214"/>
      <c r="D1235" s="215"/>
    </row>
    <row r="1236" spans="2:4" s="212" customFormat="1" ht="16.5" customHeight="1">
      <c r="B1236" s="214"/>
      <c r="C1236" s="214"/>
      <c r="D1236" s="215"/>
    </row>
    <row r="1237" spans="2:4" s="212" customFormat="1" ht="16.5" customHeight="1">
      <c r="B1237" s="214"/>
      <c r="C1237" s="214"/>
      <c r="D1237" s="215"/>
    </row>
    <row r="1238" spans="2:4" s="212" customFormat="1" ht="16.5" customHeight="1">
      <c r="B1238" s="214"/>
      <c r="C1238" s="214"/>
      <c r="D1238" s="215"/>
    </row>
    <row r="1239" spans="2:4" s="212" customFormat="1" ht="16.5" customHeight="1">
      <c r="B1239" s="214"/>
      <c r="C1239" s="214"/>
      <c r="D1239" s="215"/>
    </row>
    <row r="1240" spans="2:4" s="212" customFormat="1" ht="16.5" customHeight="1">
      <c r="B1240" s="214"/>
      <c r="C1240" s="214"/>
      <c r="D1240" s="215"/>
    </row>
    <row r="1241" spans="2:4" s="212" customFormat="1" ht="16.5" customHeight="1">
      <c r="B1241" s="214"/>
      <c r="C1241" s="214"/>
      <c r="D1241" s="215"/>
    </row>
    <row r="1242" spans="2:4" s="212" customFormat="1" ht="16.5" customHeight="1">
      <c r="B1242" s="214"/>
      <c r="C1242" s="214"/>
      <c r="D1242" s="215"/>
    </row>
    <row r="1243" spans="2:4" s="212" customFormat="1" ht="16.5" customHeight="1">
      <c r="B1243" s="214"/>
      <c r="C1243" s="214"/>
      <c r="D1243" s="215"/>
    </row>
    <row r="1244" spans="2:4" s="212" customFormat="1" ht="16.5" customHeight="1">
      <c r="B1244" s="214"/>
      <c r="C1244" s="214"/>
      <c r="D1244" s="215"/>
    </row>
    <row r="1245" spans="2:4" s="212" customFormat="1" ht="16.5" customHeight="1">
      <c r="B1245" s="214"/>
      <c r="C1245" s="214"/>
      <c r="D1245" s="215"/>
    </row>
    <row r="1246" spans="2:4" s="212" customFormat="1" ht="16.5" customHeight="1">
      <c r="B1246" s="214"/>
      <c r="C1246" s="214"/>
      <c r="D1246" s="215"/>
    </row>
    <row r="1247" spans="2:4" s="212" customFormat="1" ht="16.5" customHeight="1">
      <c r="B1247" s="214"/>
      <c r="C1247" s="214"/>
      <c r="D1247" s="215"/>
    </row>
    <row r="1248" spans="2:4" s="212" customFormat="1" ht="16.5" customHeight="1">
      <c r="B1248" s="214"/>
      <c r="C1248" s="214"/>
      <c r="D1248" s="215"/>
    </row>
    <row r="1249" spans="2:4" s="212" customFormat="1" ht="16.5" customHeight="1">
      <c r="B1249" s="214"/>
      <c r="C1249" s="214"/>
      <c r="D1249" s="215"/>
    </row>
    <row r="1250" spans="2:4" s="212" customFormat="1" ht="16.5" customHeight="1">
      <c r="B1250" s="214"/>
      <c r="C1250" s="214"/>
      <c r="D1250" s="215"/>
    </row>
    <row r="1251" spans="2:4" s="212" customFormat="1" ht="16.5" customHeight="1">
      <c r="B1251" s="214"/>
      <c r="C1251" s="214"/>
      <c r="D1251" s="215"/>
    </row>
    <row r="1252" spans="2:4" s="212" customFormat="1" ht="16.5" customHeight="1">
      <c r="B1252" s="214"/>
      <c r="C1252" s="214"/>
      <c r="D1252" s="215"/>
    </row>
    <row r="1253" spans="2:4" s="212" customFormat="1" ht="16.5" customHeight="1">
      <c r="B1253" s="214"/>
      <c r="C1253" s="214"/>
      <c r="D1253" s="215"/>
    </row>
    <row r="1254" spans="2:4" s="212" customFormat="1" ht="16.5" customHeight="1">
      <c r="B1254" s="214"/>
      <c r="C1254" s="214"/>
      <c r="D1254" s="215"/>
    </row>
    <row r="1255" spans="2:4" s="212" customFormat="1" ht="16.5" customHeight="1">
      <c r="B1255" s="214"/>
      <c r="C1255" s="214"/>
      <c r="D1255" s="215"/>
    </row>
    <row r="1256" spans="2:4" s="212" customFormat="1" ht="16.5" customHeight="1">
      <c r="B1256" s="214"/>
      <c r="C1256" s="214"/>
      <c r="D1256" s="215"/>
    </row>
    <row r="1257" spans="2:4" s="212" customFormat="1" ht="16.5" customHeight="1">
      <c r="B1257" s="214"/>
      <c r="C1257" s="214"/>
      <c r="D1257" s="215"/>
    </row>
    <row r="1258" spans="2:4" s="212" customFormat="1" ht="16.5" customHeight="1">
      <c r="B1258" s="214"/>
      <c r="C1258" s="214"/>
      <c r="D1258" s="215"/>
    </row>
    <row r="1259" spans="2:4" s="212" customFormat="1" ht="16.5" customHeight="1">
      <c r="B1259" s="214"/>
      <c r="C1259" s="214"/>
      <c r="D1259" s="215"/>
    </row>
    <row r="1260" spans="2:4" s="212" customFormat="1" ht="16.5" customHeight="1">
      <c r="B1260" s="214"/>
      <c r="C1260" s="214"/>
      <c r="D1260" s="215"/>
    </row>
    <row r="1261" spans="2:4" s="212" customFormat="1" ht="16.5" customHeight="1">
      <c r="B1261" s="214"/>
      <c r="C1261" s="214"/>
      <c r="D1261" s="215"/>
    </row>
    <row r="1262" spans="2:4" s="212" customFormat="1" ht="16.5" customHeight="1">
      <c r="B1262" s="214"/>
      <c r="C1262" s="214"/>
      <c r="D1262" s="215"/>
    </row>
    <row r="1263" spans="2:4" s="212" customFormat="1" ht="16.5" customHeight="1">
      <c r="B1263" s="214"/>
      <c r="C1263" s="214"/>
      <c r="D1263" s="215"/>
    </row>
    <row r="1264" spans="2:4" s="212" customFormat="1" ht="16.5" customHeight="1">
      <c r="B1264" s="214"/>
      <c r="C1264" s="214"/>
      <c r="D1264" s="215"/>
    </row>
    <row r="1265" spans="2:4" s="212" customFormat="1" ht="16.5" customHeight="1">
      <c r="B1265" s="214"/>
      <c r="C1265" s="214"/>
      <c r="D1265" s="215"/>
    </row>
    <row r="1266" spans="2:4" s="212" customFormat="1" ht="16.5" customHeight="1">
      <c r="B1266" s="214"/>
      <c r="C1266" s="214"/>
      <c r="D1266" s="215"/>
    </row>
    <row r="1267" spans="2:4" s="212" customFormat="1" ht="16.5" customHeight="1">
      <c r="B1267" s="214"/>
      <c r="C1267" s="214"/>
      <c r="D1267" s="215"/>
    </row>
    <row r="1268" spans="2:4" s="212" customFormat="1" ht="16.5" customHeight="1">
      <c r="B1268" s="214"/>
      <c r="C1268" s="214"/>
      <c r="D1268" s="215"/>
    </row>
    <row r="1269" spans="2:4" s="212" customFormat="1" ht="16.5" customHeight="1">
      <c r="B1269" s="214"/>
      <c r="C1269" s="214"/>
      <c r="D1269" s="215"/>
    </row>
    <row r="1270" spans="2:4" s="212" customFormat="1" ht="16.5" customHeight="1">
      <c r="B1270" s="214"/>
      <c r="C1270" s="214"/>
      <c r="D1270" s="215"/>
    </row>
    <row r="1271" spans="2:4" s="212" customFormat="1" ht="16.5" customHeight="1">
      <c r="B1271" s="214"/>
      <c r="C1271" s="214"/>
      <c r="D1271" s="215"/>
    </row>
    <row r="1272" spans="2:4" s="212" customFormat="1" ht="16.5" customHeight="1">
      <c r="B1272" s="214"/>
      <c r="C1272" s="214"/>
      <c r="D1272" s="215"/>
    </row>
    <row r="1273" spans="2:4" s="212" customFormat="1" ht="16.5" customHeight="1">
      <c r="B1273" s="214"/>
      <c r="C1273" s="214"/>
      <c r="D1273" s="215"/>
    </row>
    <row r="1274" spans="2:4" s="212" customFormat="1" ht="16.5" customHeight="1">
      <c r="B1274" s="214"/>
      <c r="C1274" s="214"/>
      <c r="D1274" s="215"/>
    </row>
    <row r="1275" spans="2:4" s="212" customFormat="1" ht="16.5" customHeight="1">
      <c r="B1275" s="214"/>
      <c r="C1275" s="214"/>
      <c r="D1275" s="215"/>
    </row>
    <row r="1276" spans="2:4" s="212" customFormat="1" ht="16.5" customHeight="1">
      <c r="B1276" s="214"/>
      <c r="C1276" s="214"/>
      <c r="D1276" s="215"/>
    </row>
    <row r="1277" spans="2:4" s="212" customFormat="1" ht="16.5" customHeight="1">
      <c r="B1277" s="214"/>
      <c r="C1277" s="214"/>
      <c r="D1277" s="215"/>
    </row>
    <row r="1278" spans="2:4" s="212" customFormat="1" ht="16.5" customHeight="1">
      <c r="B1278" s="214"/>
      <c r="C1278" s="214"/>
      <c r="D1278" s="215"/>
    </row>
    <row r="1279" spans="2:4" s="212" customFormat="1" ht="16.5" customHeight="1">
      <c r="B1279" s="214"/>
      <c r="C1279" s="214"/>
      <c r="D1279" s="215"/>
    </row>
    <row r="1280" spans="2:4" s="212" customFormat="1" ht="16.5" customHeight="1">
      <c r="B1280" s="214"/>
      <c r="C1280" s="214"/>
      <c r="D1280" s="215"/>
    </row>
    <row r="1281" spans="2:4" s="212" customFormat="1" ht="16.5" customHeight="1">
      <c r="B1281" s="214"/>
      <c r="C1281" s="214"/>
      <c r="D1281" s="215"/>
    </row>
    <row r="1282" spans="2:4" s="212" customFormat="1" ht="16.5" customHeight="1">
      <c r="B1282" s="214"/>
      <c r="C1282" s="214"/>
      <c r="D1282" s="215"/>
    </row>
    <row r="1283" spans="2:4" s="212" customFormat="1" ht="16.5" customHeight="1">
      <c r="B1283" s="214"/>
      <c r="C1283" s="214"/>
      <c r="D1283" s="215"/>
    </row>
  </sheetData>
  <autoFilter ref="A4:D220"/>
  <mergeCells count="4">
    <mergeCell ref="A220:D220"/>
    <mergeCell ref="A1:D1"/>
    <mergeCell ref="A3:D3"/>
    <mergeCell ref="A2:D2"/>
  </mergeCells>
  <printOptions/>
  <pageMargins left="0.77" right="0.55" top="0.76" bottom="0.46" header="0.5" footer="0.3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3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13" sqref="G13"/>
    </sheetView>
  </sheetViews>
  <sheetFormatPr defaultColWidth="8.88671875" defaultRowHeight="20.25" customHeight="1"/>
  <cols>
    <col min="1" max="1" width="6.10546875" style="4" customWidth="1"/>
    <col min="2" max="2" width="5.3359375" style="4" customWidth="1"/>
    <col min="3" max="5" width="9.3359375" style="4" customWidth="1"/>
    <col min="6" max="9" width="6.4453125" style="4" customWidth="1"/>
    <col min="10" max="12" width="9.3359375" style="4" customWidth="1"/>
    <col min="13" max="16" width="6.4453125" style="4" customWidth="1"/>
    <col min="17" max="19" width="9.3359375" style="4" customWidth="1"/>
    <col min="20" max="23" width="6.4453125" style="4" customWidth="1"/>
    <col min="24" max="26" width="9.3359375" style="4" customWidth="1"/>
    <col min="27" max="30" width="6.4453125" style="4" customWidth="1"/>
    <col min="31" max="33" width="9.3359375" style="4" customWidth="1"/>
    <col min="34" max="37" width="6.4453125" style="4" customWidth="1"/>
    <col min="38" max="16384" width="8.88671875" style="4" customWidth="1"/>
  </cols>
  <sheetData>
    <row r="1" spans="1:37" s="69" customFormat="1" ht="20.25" customHeight="1">
      <c r="A1" s="180" t="s">
        <v>28</v>
      </c>
      <c r="B1" s="182" t="s">
        <v>1</v>
      </c>
      <c r="C1" s="172">
        <v>2008</v>
      </c>
      <c r="D1" s="173"/>
      <c r="E1" s="173"/>
      <c r="F1" s="173"/>
      <c r="G1" s="173"/>
      <c r="H1" s="173"/>
      <c r="I1" s="174"/>
      <c r="J1" s="172">
        <v>2007</v>
      </c>
      <c r="K1" s="173"/>
      <c r="L1" s="173"/>
      <c r="M1" s="173"/>
      <c r="N1" s="173"/>
      <c r="O1" s="173"/>
      <c r="P1" s="174"/>
      <c r="Q1" s="172">
        <v>2006</v>
      </c>
      <c r="R1" s="173"/>
      <c r="S1" s="173"/>
      <c r="T1" s="173"/>
      <c r="U1" s="173"/>
      <c r="V1" s="173"/>
      <c r="W1" s="174"/>
      <c r="X1" s="172">
        <v>2005</v>
      </c>
      <c r="Y1" s="173"/>
      <c r="Z1" s="173"/>
      <c r="AA1" s="173"/>
      <c r="AB1" s="173"/>
      <c r="AC1" s="173"/>
      <c r="AD1" s="174"/>
      <c r="AE1" s="180">
        <v>2004</v>
      </c>
      <c r="AF1" s="181"/>
      <c r="AG1" s="181"/>
      <c r="AH1" s="181"/>
      <c r="AI1" s="181"/>
      <c r="AJ1" s="181"/>
      <c r="AK1" s="182"/>
    </row>
    <row r="2" spans="1:37" s="69" customFormat="1" ht="20.25" customHeight="1">
      <c r="A2" s="183"/>
      <c r="B2" s="179"/>
      <c r="C2" s="156" t="s">
        <v>448</v>
      </c>
      <c r="D2" s="158" t="s">
        <v>449</v>
      </c>
      <c r="E2" s="158" t="s">
        <v>450</v>
      </c>
      <c r="F2" s="175" t="s">
        <v>451</v>
      </c>
      <c r="G2" s="176"/>
      <c r="H2" s="175" t="s">
        <v>452</v>
      </c>
      <c r="I2" s="177"/>
      <c r="J2" s="156" t="s">
        <v>448</v>
      </c>
      <c r="K2" s="158" t="s">
        <v>449</v>
      </c>
      <c r="L2" s="158" t="s">
        <v>450</v>
      </c>
      <c r="M2" s="175" t="s">
        <v>451</v>
      </c>
      <c r="N2" s="176"/>
      <c r="O2" s="175" t="s">
        <v>452</v>
      </c>
      <c r="P2" s="177"/>
      <c r="Q2" s="156" t="s">
        <v>448</v>
      </c>
      <c r="R2" s="158" t="s">
        <v>449</v>
      </c>
      <c r="S2" s="158" t="s">
        <v>450</v>
      </c>
      <c r="T2" s="175" t="s">
        <v>451</v>
      </c>
      <c r="U2" s="176"/>
      <c r="V2" s="175" t="s">
        <v>452</v>
      </c>
      <c r="W2" s="177"/>
      <c r="X2" s="156" t="s">
        <v>448</v>
      </c>
      <c r="Y2" s="158" t="s">
        <v>449</v>
      </c>
      <c r="Z2" s="158" t="s">
        <v>450</v>
      </c>
      <c r="AA2" s="175" t="s">
        <v>451</v>
      </c>
      <c r="AB2" s="176"/>
      <c r="AC2" s="175" t="s">
        <v>452</v>
      </c>
      <c r="AD2" s="177"/>
      <c r="AE2" s="183" t="s">
        <v>448</v>
      </c>
      <c r="AF2" s="178" t="s">
        <v>449</v>
      </c>
      <c r="AG2" s="178" t="s">
        <v>450</v>
      </c>
      <c r="AH2" s="178" t="s">
        <v>451</v>
      </c>
      <c r="AI2" s="178"/>
      <c r="AJ2" s="178" t="s">
        <v>452</v>
      </c>
      <c r="AK2" s="179"/>
    </row>
    <row r="3" spans="1:37" s="69" customFormat="1" ht="20.25" customHeight="1" thickBot="1">
      <c r="A3" s="184"/>
      <c r="B3" s="191"/>
      <c r="C3" s="157"/>
      <c r="D3" s="159"/>
      <c r="E3" s="159"/>
      <c r="F3" s="70" t="s">
        <v>453</v>
      </c>
      <c r="G3" s="70" t="s">
        <v>454</v>
      </c>
      <c r="H3" s="70" t="s">
        <v>455</v>
      </c>
      <c r="I3" s="68" t="s">
        <v>456</v>
      </c>
      <c r="J3" s="157"/>
      <c r="K3" s="159"/>
      <c r="L3" s="159"/>
      <c r="M3" s="70" t="s">
        <v>453</v>
      </c>
      <c r="N3" s="70" t="s">
        <v>454</v>
      </c>
      <c r="O3" s="70" t="s">
        <v>455</v>
      </c>
      <c r="P3" s="68" t="s">
        <v>456</v>
      </c>
      <c r="Q3" s="157"/>
      <c r="R3" s="159"/>
      <c r="S3" s="159"/>
      <c r="T3" s="70" t="s">
        <v>453</v>
      </c>
      <c r="U3" s="70" t="s">
        <v>454</v>
      </c>
      <c r="V3" s="70" t="s">
        <v>455</v>
      </c>
      <c r="W3" s="68" t="s">
        <v>456</v>
      </c>
      <c r="X3" s="157"/>
      <c r="Y3" s="159"/>
      <c r="Z3" s="159"/>
      <c r="AA3" s="70" t="s">
        <v>453</v>
      </c>
      <c r="AB3" s="70" t="s">
        <v>454</v>
      </c>
      <c r="AC3" s="70" t="s">
        <v>455</v>
      </c>
      <c r="AD3" s="68" t="s">
        <v>456</v>
      </c>
      <c r="AE3" s="184"/>
      <c r="AF3" s="185"/>
      <c r="AG3" s="185"/>
      <c r="AH3" s="70" t="s">
        <v>453</v>
      </c>
      <c r="AI3" s="70" t="s">
        <v>454</v>
      </c>
      <c r="AJ3" s="70" t="s">
        <v>455</v>
      </c>
      <c r="AK3" s="68" t="s">
        <v>456</v>
      </c>
    </row>
    <row r="4" spans="1:37" ht="20.25" customHeight="1">
      <c r="A4" s="186" t="s">
        <v>26</v>
      </c>
      <c r="B4" s="19" t="s">
        <v>21</v>
      </c>
      <c r="C4" s="23" t="e">
        <f>SUMIF(#REF!,$B4,#REF!)</f>
        <v>#REF!</v>
      </c>
      <c r="D4" s="20" t="e">
        <f>SUMIF(#REF!,$B4,#REF!)</f>
        <v>#REF!</v>
      </c>
      <c r="E4" s="20" t="e">
        <f>SUMIF(#REF!,$B4,#REF!)</f>
        <v>#REF!</v>
      </c>
      <c r="F4" s="152" t="e">
        <f>C4-E4</f>
        <v>#REF!</v>
      </c>
      <c r="G4" s="20" t="e">
        <f>D4-E4</f>
        <v>#REF!</v>
      </c>
      <c r="H4" s="21" t="e">
        <f>E4/C4</f>
        <v>#REF!</v>
      </c>
      <c r="I4" s="22" t="e">
        <f>E4/D4</f>
        <v>#REF!</v>
      </c>
      <c r="J4" s="23">
        <f>SUMIF('2007'!$D$3:$D$218,$B4,'2007'!$G$3:$G$218)</f>
        <v>37519</v>
      </c>
      <c r="K4" s="20">
        <f>SUMIF('2007'!$D$3:$D$218,$B4,'2007'!$H$3:$H$218)</f>
        <v>41433</v>
      </c>
      <c r="L4" s="20">
        <f>SUMIF('2007'!$D$3:$D$218,$B4,'2007'!$I$3:$I$218)</f>
        <v>40077</v>
      </c>
      <c r="M4" s="20">
        <f>J4-L4</f>
        <v>-2558</v>
      </c>
      <c r="N4" s="20">
        <f>K4-L4</f>
        <v>1356</v>
      </c>
      <c r="O4" s="21">
        <f>L4/J4</f>
        <v>1.0681787894133639</v>
      </c>
      <c r="P4" s="22">
        <f>L4/K4</f>
        <v>0.9672724639779886</v>
      </c>
      <c r="Q4" s="23">
        <f>SUMIF('2006'!$D$3:$D$216,$B4,'2006'!$G$3:$G$216)</f>
        <v>37882</v>
      </c>
      <c r="R4" s="20">
        <f>SUMIF('2006'!$D$3:$D$216,$B4,'2006'!$H$3:$H$216)</f>
        <v>42007</v>
      </c>
      <c r="S4" s="20">
        <f>SUMIF('2006'!$D$3:$D$216,$B4,'2006'!$I$3:$I$216)</f>
        <v>40791</v>
      </c>
      <c r="T4" s="20">
        <f>Q4-S4</f>
        <v>-2909</v>
      </c>
      <c r="U4" s="20">
        <f>R4-S4</f>
        <v>1216</v>
      </c>
      <c r="V4" s="21">
        <f>S4/Q4</f>
        <v>1.0767910881157279</v>
      </c>
      <c r="W4" s="22">
        <f>S4/R4</f>
        <v>0.9710524436403457</v>
      </c>
      <c r="X4" s="23">
        <f>SUMIF('2005'!$D$3:$D$215,$B4,'2005'!$F$3:$F$215)</f>
        <v>38947</v>
      </c>
      <c r="Y4" s="20">
        <f>SUMIF('2005'!$D$3:$D$215,$B4,'2005'!$G$3:$G$215)</f>
        <v>42771</v>
      </c>
      <c r="Z4" s="20">
        <f>SUMIF('2005'!$D$3:$D$215,$B4,'2005'!$H$3:$H$215)</f>
        <v>41001</v>
      </c>
      <c r="AA4" s="20">
        <f>X4-Z4</f>
        <v>-2054</v>
      </c>
      <c r="AB4" s="20">
        <f>Y4-Z4</f>
        <v>1770</v>
      </c>
      <c r="AC4" s="21">
        <f>Z4/X4</f>
        <v>1.052738336713996</v>
      </c>
      <c r="AD4" s="22">
        <f>Z4/Y4</f>
        <v>0.9586168198078137</v>
      </c>
      <c r="AE4" s="23">
        <f>SUMIF('2004'!$E$4:$E$217,$B4,'2004'!$F$4:$F$217)</f>
        <v>38103</v>
      </c>
      <c r="AF4" s="20">
        <f>SUMIF('2004'!$E$4:$E$217,$B4,'2004'!$G$4:$G$217)</f>
        <v>42023</v>
      </c>
      <c r="AG4" s="20">
        <f>SUMIF('2004'!$E$4:$E$217,$B4,'2004'!$H$4:$H$217)</f>
        <v>40379</v>
      </c>
      <c r="AH4" s="20">
        <f>AE4-AG4</f>
        <v>-2276</v>
      </c>
      <c r="AI4" s="20">
        <f>AF4-AG4</f>
        <v>1644</v>
      </c>
      <c r="AJ4" s="21">
        <f>AG4/AE4</f>
        <v>1.0597328294360024</v>
      </c>
      <c r="AK4" s="22">
        <f>AG4/AF4</f>
        <v>0.960878566499298</v>
      </c>
    </row>
    <row r="5" spans="1:37" ht="20.25" customHeight="1">
      <c r="A5" s="187"/>
      <c r="B5" s="17" t="s">
        <v>17</v>
      </c>
      <c r="C5" s="24" t="e">
        <f>SUMIF(#REF!,$B5,#REF!)</f>
        <v>#REF!</v>
      </c>
      <c r="D5" s="15" t="e">
        <f>SUMIF(#REF!,$B5,#REF!)</f>
        <v>#REF!</v>
      </c>
      <c r="E5" s="15" t="e">
        <f>SUMIF(#REF!,$B5,#REF!)</f>
        <v>#REF!</v>
      </c>
      <c r="F5" s="153" t="e">
        <f aca="true" t="shared" si="0" ref="F5:F22">C5-E5</f>
        <v>#REF!</v>
      </c>
      <c r="G5" s="15" t="e">
        <f aca="true" t="shared" si="1" ref="G5:G22">D5-E5</f>
        <v>#REF!</v>
      </c>
      <c r="H5" s="16" t="e">
        <f aca="true" t="shared" si="2" ref="H5:H22">E5/C5</f>
        <v>#REF!</v>
      </c>
      <c r="I5" s="18" t="e">
        <f aca="true" t="shared" si="3" ref="I5:I22">E5/D5</f>
        <v>#REF!</v>
      </c>
      <c r="J5" s="24">
        <f>SUMIF('2007'!$D$3:$D$218,$B5,'2007'!$G$3:$G$218)</f>
        <v>75412</v>
      </c>
      <c r="K5" s="15">
        <f>SUMIF('2007'!$D$3:$D$218,$B5,'2007'!$H$3:$H$218)</f>
        <v>83927</v>
      </c>
      <c r="L5" s="15">
        <f>SUMIF('2007'!$D$3:$D$218,$B5,'2007'!$I$3:$I$218)</f>
        <v>82265</v>
      </c>
      <c r="M5" s="15">
        <f aca="true" t="shared" si="4" ref="M5:M22">J5-L5</f>
        <v>-6853</v>
      </c>
      <c r="N5" s="15">
        <f aca="true" t="shared" si="5" ref="N5:N22">K5-L5</f>
        <v>1662</v>
      </c>
      <c r="O5" s="16">
        <f aca="true" t="shared" si="6" ref="O5:O22">L5/J5</f>
        <v>1.0908741314379675</v>
      </c>
      <c r="P5" s="18">
        <f aca="true" t="shared" si="7" ref="P5:P22">L5/K5</f>
        <v>0.9801970760303598</v>
      </c>
      <c r="Q5" s="24">
        <f>SUMIF('2006'!$D$3:$D$216,$B5,'2006'!$G$3:$G$216)</f>
        <v>74419</v>
      </c>
      <c r="R5" s="15">
        <f>SUMIF('2006'!$D$3:$D$216,$B5,'2006'!$H$3:$H$216)</f>
        <v>82325</v>
      </c>
      <c r="S5" s="15">
        <f>SUMIF('2006'!$D$3:$D$216,$B5,'2006'!$I$3:$I$216)</f>
        <v>80444</v>
      </c>
      <c r="T5" s="15">
        <f aca="true" t="shared" si="8" ref="T5:T22">Q5-S5</f>
        <v>-6025</v>
      </c>
      <c r="U5" s="15">
        <f aca="true" t="shared" si="9" ref="U5:U22">R5-S5</f>
        <v>1881</v>
      </c>
      <c r="V5" s="16">
        <f aca="true" t="shared" si="10" ref="V5:V22">S5/Q5</f>
        <v>1.0809605073973045</v>
      </c>
      <c r="W5" s="18">
        <f aca="true" t="shared" si="11" ref="W5:W22">S5/R5</f>
        <v>0.9771515335560279</v>
      </c>
      <c r="X5" s="24">
        <f>SUMIF('2005'!$D$3:$D$215,$B5,'2005'!$F$3:$F$215)</f>
        <v>72895</v>
      </c>
      <c r="Y5" s="15">
        <f>SUMIF('2005'!$D$3:$D$215,$B5,'2005'!$G$3:$G$215)</f>
        <v>78801</v>
      </c>
      <c r="Z5" s="15">
        <f>SUMIF('2005'!$D$3:$D$215,$B5,'2005'!$H$3:$H$215)</f>
        <v>77576</v>
      </c>
      <c r="AA5" s="15">
        <f aca="true" t="shared" si="12" ref="AA5:AA22">X5-Z5</f>
        <v>-4681</v>
      </c>
      <c r="AB5" s="15">
        <f aca="true" t="shared" si="13" ref="AB5:AB22">Y5-Z5</f>
        <v>1225</v>
      </c>
      <c r="AC5" s="16">
        <f aca="true" t="shared" si="14" ref="AC5:AC22">Z5/X5</f>
        <v>1.0642156526510735</v>
      </c>
      <c r="AD5" s="18">
        <f aca="true" t="shared" si="15" ref="AD5:AD22">Z5/Y5</f>
        <v>0.9844545119985787</v>
      </c>
      <c r="AE5" s="24">
        <f>SUMIF('2004'!$E$4:$E$217,$B5,'2004'!$F$4:$F$217)</f>
        <v>76421</v>
      </c>
      <c r="AF5" s="15">
        <f>SUMIF('2004'!$E$4:$E$217,$B5,'2004'!$G$4:$G$217)</f>
        <v>82243</v>
      </c>
      <c r="AG5" s="15">
        <f>SUMIF('2004'!$E$4:$E$217,$B5,'2004'!$H$4:$H$217)</f>
        <v>80885</v>
      </c>
      <c r="AH5" s="15">
        <f aca="true" t="shared" si="16" ref="AH5:AH22">AE5-AG5</f>
        <v>-4464</v>
      </c>
      <c r="AI5" s="15">
        <f aca="true" t="shared" si="17" ref="AI5:AI22">AF5-AG5</f>
        <v>1358</v>
      </c>
      <c r="AJ5" s="16">
        <f aca="true" t="shared" si="18" ref="AJ5:AJ22">AG5/AE5</f>
        <v>1.058413263370016</v>
      </c>
      <c r="AK5" s="18">
        <f aca="true" t="shared" si="19" ref="AK5:AK22">AG5/AF5</f>
        <v>0.9834879564218232</v>
      </c>
    </row>
    <row r="6" spans="1:37" ht="20.25" customHeight="1">
      <c r="A6" s="187"/>
      <c r="B6" s="17" t="s">
        <v>18</v>
      </c>
      <c r="C6" s="24" t="e">
        <f>SUMIF(#REF!,$B6,#REF!)</f>
        <v>#REF!</v>
      </c>
      <c r="D6" s="15" t="e">
        <f>SUMIF(#REF!,$B6,#REF!)</f>
        <v>#REF!</v>
      </c>
      <c r="E6" s="15" t="e">
        <f>SUMIF(#REF!,$B6,#REF!)</f>
        <v>#REF!</v>
      </c>
      <c r="F6" s="153" t="e">
        <f t="shared" si="0"/>
        <v>#REF!</v>
      </c>
      <c r="G6" s="15" t="e">
        <f t="shared" si="1"/>
        <v>#REF!</v>
      </c>
      <c r="H6" s="16" t="e">
        <f t="shared" si="2"/>
        <v>#REF!</v>
      </c>
      <c r="I6" s="18" t="e">
        <f t="shared" si="3"/>
        <v>#REF!</v>
      </c>
      <c r="J6" s="24">
        <f>SUMIF('2007'!$D$3:$D$218,$B6,'2007'!$G$3:$G$218)</f>
        <v>6633</v>
      </c>
      <c r="K6" s="15">
        <f>SUMIF('2007'!$D$3:$D$218,$B6,'2007'!$H$3:$H$218)</f>
        <v>7372</v>
      </c>
      <c r="L6" s="15">
        <f>SUMIF('2007'!$D$3:$D$218,$B6,'2007'!$I$3:$I$218)</f>
        <v>7099</v>
      </c>
      <c r="M6" s="15">
        <f t="shared" si="4"/>
        <v>-466</v>
      </c>
      <c r="N6" s="15">
        <f t="shared" si="5"/>
        <v>273</v>
      </c>
      <c r="O6" s="16">
        <f t="shared" si="6"/>
        <v>1.070254786672697</v>
      </c>
      <c r="P6" s="18">
        <f t="shared" si="7"/>
        <v>0.9629679869777537</v>
      </c>
      <c r="Q6" s="24">
        <f>SUMIF('2006'!$D$3:$D$216,$B6,'2006'!$G$3:$G$216)</f>
        <v>7368</v>
      </c>
      <c r="R6" s="15">
        <f>SUMIF('2006'!$D$3:$D$216,$B6,'2006'!$H$3:$H$216)</f>
        <v>8045</v>
      </c>
      <c r="S6" s="15">
        <f>SUMIF('2006'!$D$3:$D$216,$B6,'2006'!$I$3:$I$216)</f>
        <v>7886</v>
      </c>
      <c r="T6" s="15">
        <f t="shared" si="8"/>
        <v>-518</v>
      </c>
      <c r="U6" s="15">
        <f t="shared" si="9"/>
        <v>159</v>
      </c>
      <c r="V6" s="16">
        <f t="shared" si="10"/>
        <v>1.0703040173724212</v>
      </c>
      <c r="W6" s="18">
        <f t="shared" si="11"/>
        <v>0.980236171535115</v>
      </c>
      <c r="X6" s="24">
        <f>SUMIF('2005'!$D$3:$D$215,$B6,'2005'!$F$3:$F$215)</f>
        <v>6350</v>
      </c>
      <c r="Y6" s="15">
        <f>SUMIF('2005'!$D$3:$D$215,$B6,'2005'!$G$3:$G$215)</f>
        <v>6887</v>
      </c>
      <c r="Z6" s="15">
        <f>SUMIF('2005'!$D$3:$D$215,$B6,'2005'!$H$3:$H$215)</f>
        <v>6727</v>
      </c>
      <c r="AA6" s="15">
        <f t="shared" si="12"/>
        <v>-377</v>
      </c>
      <c r="AB6" s="15">
        <f t="shared" si="13"/>
        <v>160</v>
      </c>
      <c r="AC6" s="16">
        <f t="shared" si="14"/>
        <v>1.0593700787401574</v>
      </c>
      <c r="AD6" s="18">
        <f t="shared" si="15"/>
        <v>0.9767678234354581</v>
      </c>
      <c r="AE6" s="24">
        <f>SUMIF('2004'!$E$4:$E$217,$B6,'2004'!$F$4:$F$217)</f>
        <v>6490</v>
      </c>
      <c r="AF6" s="15">
        <f>SUMIF('2004'!$E$4:$E$217,$B6,'2004'!$G$4:$G$217)</f>
        <v>7043</v>
      </c>
      <c r="AG6" s="15">
        <f>SUMIF('2004'!$E$4:$E$217,$B6,'2004'!$H$4:$H$217)</f>
        <v>6861</v>
      </c>
      <c r="AH6" s="15">
        <f t="shared" si="16"/>
        <v>-371</v>
      </c>
      <c r="AI6" s="15">
        <f t="shared" si="17"/>
        <v>182</v>
      </c>
      <c r="AJ6" s="16">
        <f t="shared" si="18"/>
        <v>1.0571648690292759</v>
      </c>
      <c r="AK6" s="18">
        <f t="shared" si="19"/>
        <v>0.9741587391736476</v>
      </c>
    </row>
    <row r="7" spans="1:37" ht="20.25" customHeight="1" thickBot="1">
      <c r="A7" s="188"/>
      <c r="B7" s="25" t="s">
        <v>457</v>
      </c>
      <c r="C7" s="26" t="e">
        <f>SUM(C4:C6)</f>
        <v>#REF!</v>
      </c>
      <c r="D7" s="27" t="e">
        <f>SUM(D4:D6)</f>
        <v>#REF!</v>
      </c>
      <c r="E7" s="27" t="e">
        <f>SUM(E4:E6)</f>
        <v>#REF!</v>
      </c>
      <c r="F7" s="154" t="e">
        <f t="shared" si="0"/>
        <v>#REF!</v>
      </c>
      <c r="G7" s="27" t="e">
        <f t="shared" si="1"/>
        <v>#REF!</v>
      </c>
      <c r="H7" s="28" t="e">
        <f t="shared" si="2"/>
        <v>#REF!</v>
      </c>
      <c r="I7" s="29" t="e">
        <f t="shared" si="3"/>
        <v>#REF!</v>
      </c>
      <c r="J7" s="26">
        <f>SUM(J4:J6)</f>
        <v>119564</v>
      </c>
      <c r="K7" s="27">
        <f>SUM(K4:K6)</f>
        <v>132732</v>
      </c>
      <c r="L7" s="27">
        <f>SUM(L4:L6)</f>
        <v>129441</v>
      </c>
      <c r="M7" s="27">
        <f t="shared" si="4"/>
        <v>-9877</v>
      </c>
      <c r="N7" s="27">
        <f t="shared" si="5"/>
        <v>3291</v>
      </c>
      <c r="O7" s="28">
        <f t="shared" si="6"/>
        <v>1.0826084774681342</v>
      </c>
      <c r="P7" s="29">
        <f t="shared" si="7"/>
        <v>0.9752056776060031</v>
      </c>
      <c r="Q7" s="26">
        <f>SUM(Q4:Q6)</f>
        <v>119669</v>
      </c>
      <c r="R7" s="27">
        <f>SUM(R4:R6)</f>
        <v>132377</v>
      </c>
      <c r="S7" s="27">
        <f>SUM(S4:S6)</f>
        <v>129121</v>
      </c>
      <c r="T7" s="27">
        <f t="shared" si="8"/>
        <v>-9452</v>
      </c>
      <c r="U7" s="27">
        <f t="shared" si="9"/>
        <v>3256</v>
      </c>
      <c r="V7" s="28">
        <f t="shared" si="10"/>
        <v>1.078984532335024</v>
      </c>
      <c r="W7" s="29">
        <f t="shared" si="11"/>
        <v>0.9754035821932813</v>
      </c>
      <c r="X7" s="26">
        <f>SUM(X4:X6)</f>
        <v>118192</v>
      </c>
      <c r="Y7" s="27">
        <f>SUM(Y4:Y6)</f>
        <v>128459</v>
      </c>
      <c r="Z7" s="27">
        <f>SUM(Z4:Z6)</f>
        <v>125304</v>
      </c>
      <c r="AA7" s="27">
        <f t="shared" si="12"/>
        <v>-7112</v>
      </c>
      <c r="AB7" s="27">
        <f t="shared" si="13"/>
        <v>3155</v>
      </c>
      <c r="AC7" s="28">
        <f t="shared" si="14"/>
        <v>1.0601732773791797</v>
      </c>
      <c r="AD7" s="29">
        <f t="shared" si="15"/>
        <v>0.9754396344358901</v>
      </c>
      <c r="AE7" s="26">
        <f>SUM(AE4:AE6)</f>
        <v>121014</v>
      </c>
      <c r="AF7" s="27">
        <f>SUM(AF4:AF6)</f>
        <v>131309</v>
      </c>
      <c r="AG7" s="27">
        <f>SUM(AG4:AG6)</f>
        <v>128125</v>
      </c>
      <c r="AH7" s="27">
        <f t="shared" si="16"/>
        <v>-7111</v>
      </c>
      <c r="AI7" s="27">
        <f t="shared" si="17"/>
        <v>3184</v>
      </c>
      <c r="AJ7" s="28">
        <f t="shared" si="18"/>
        <v>1.0587617961558167</v>
      </c>
      <c r="AK7" s="29">
        <f t="shared" si="19"/>
        <v>0.9757518525005902</v>
      </c>
    </row>
    <row r="8" spans="1:37" ht="20.25" customHeight="1">
      <c r="A8" s="186" t="s">
        <v>25</v>
      </c>
      <c r="B8" s="19" t="s">
        <v>5</v>
      </c>
      <c r="C8" s="23" t="e">
        <f>SUMIF(#REF!,$B8,#REF!)</f>
        <v>#REF!</v>
      </c>
      <c r="D8" s="20" t="e">
        <f>SUMIF(#REF!,$B8,#REF!)</f>
        <v>#REF!</v>
      </c>
      <c r="E8" s="20" t="e">
        <f>SUMIF(#REF!,$B8,#REF!)</f>
        <v>#REF!</v>
      </c>
      <c r="F8" s="152" t="e">
        <f t="shared" si="0"/>
        <v>#REF!</v>
      </c>
      <c r="G8" s="20" t="e">
        <f t="shared" si="1"/>
        <v>#REF!</v>
      </c>
      <c r="H8" s="21" t="e">
        <f t="shared" si="2"/>
        <v>#REF!</v>
      </c>
      <c r="I8" s="22" t="e">
        <f t="shared" si="3"/>
        <v>#REF!</v>
      </c>
      <c r="J8" s="23">
        <f>SUMIF('2007'!$D$3:$D$218,$B8,'2007'!$G$3:$G$218)</f>
        <v>17961</v>
      </c>
      <c r="K8" s="20">
        <f>SUMIF('2007'!$D$3:$D$218,$B8,'2007'!$H$3:$H$218)</f>
        <v>20136</v>
      </c>
      <c r="L8" s="20">
        <f>SUMIF('2007'!$D$3:$D$218,$B8,'2007'!$I$3:$I$218)</f>
        <v>18969</v>
      </c>
      <c r="M8" s="20">
        <f t="shared" si="4"/>
        <v>-1008</v>
      </c>
      <c r="N8" s="20">
        <f t="shared" si="5"/>
        <v>1167</v>
      </c>
      <c r="O8" s="21">
        <f t="shared" si="6"/>
        <v>1.0561215967930515</v>
      </c>
      <c r="P8" s="22">
        <f t="shared" si="7"/>
        <v>0.9420441001191895</v>
      </c>
      <c r="Q8" s="23">
        <f>SUMIF('2006'!$D$3:$D$216,$B8,'2006'!$G$3:$G$216)</f>
        <v>17612</v>
      </c>
      <c r="R8" s="20">
        <f>SUMIF('2006'!$D$3:$D$216,$B8,'2006'!$H$3:$H$216)</f>
        <v>19624</v>
      </c>
      <c r="S8" s="20">
        <f>SUMIF('2006'!$D$3:$D$216,$B8,'2006'!$I$3:$I$216)</f>
        <v>17454</v>
      </c>
      <c r="T8" s="20">
        <f t="shared" si="8"/>
        <v>158</v>
      </c>
      <c r="U8" s="20">
        <f t="shared" si="9"/>
        <v>2170</v>
      </c>
      <c r="V8" s="21">
        <f t="shared" si="10"/>
        <v>0.9910288439700204</v>
      </c>
      <c r="W8" s="22">
        <f t="shared" si="11"/>
        <v>0.8894211169995924</v>
      </c>
      <c r="X8" s="23">
        <f>SUMIF('2005'!$D$3:$D$215,$B8,'2005'!$F$3:$F$215)</f>
        <v>18893</v>
      </c>
      <c r="Y8" s="20">
        <f>SUMIF('2005'!$D$3:$D$215,$B8,'2005'!$G$3:$G$215)</f>
        <v>22003</v>
      </c>
      <c r="Z8" s="20">
        <f>SUMIF('2005'!$D$3:$D$215,$B8,'2005'!$H$3:$H$215)</f>
        <v>17230</v>
      </c>
      <c r="AA8" s="20">
        <f t="shared" si="12"/>
        <v>1663</v>
      </c>
      <c r="AB8" s="20">
        <f t="shared" si="13"/>
        <v>4773</v>
      </c>
      <c r="AC8" s="21">
        <f t="shared" si="14"/>
        <v>0.9119779812629016</v>
      </c>
      <c r="AD8" s="22">
        <f t="shared" si="15"/>
        <v>0.7830750352224697</v>
      </c>
      <c r="AE8" s="23">
        <f>SUMIF('2004'!$E$4:$E$217,$B8,'2004'!$F$4:$F$217)</f>
        <v>19506</v>
      </c>
      <c r="AF8" s="20">
        <f>SUMIF('2004'!$E$4:$E$217,$B8,'2004'!$G$4:$G$217)</f>
        <v>23384</v>
      </c>
      <c r="AG8" s="20">
        <f>SUMIF('2004'!$E$4:$E$217,$B8,'2004'!$H$4:$H$217)</f>
        <v>17779</v>
      </c>
      <c r="AH8" s="20">
        <f t="shared" si="16"/>
        <v>1727</v>
      </c>
      <c r="AI8" s="20">
        <f t="shared" si="17"/>
        <v>5605</v>
      </c>
      <c r="AJ8" s="21">
        <f t="shared" si="18"/>
        <v>0.9114631395468061</v>
      </c>
      <c r="AK8" s="22">
        <f t="shared" si="19"/>
        <v>0.7603061922682176</v>
      </c>
    </row>
    <row r="9" spans="1:37" ht="20.25" customHeight="1">
      <c r="A9" s="187"/>
      <c r="B9" s="17" t="s">
        <v>7</v>
      </c>
      <c r="C9" s="24" t="e">
        <f>SUMIF(#REF!,$B9,#REF!)</f>
        <v>#REF!</v>
      </c>
      <c r="D9" s="15" t="e">
        <f>SUMIF(#REF!,$B9,#REF!)</f>
        <v>#REF!</v>
      </c>
      <c r="E9" s="15" t="e">
        <f>SUMIF(#REF!,$B9,#REF!)</f>
        <v>#REF!</v>
      </c>
      <c r="F9" s="153" t="e">
        <f t="shared" si="0"/>
        <v>#REF!</v>
      </c>
      <c r="G9" s="15" t="e">
        <f t="shared" si="1"/>
        <v>#REF!</v>
      </c>
      <c r="H9" s="16" t="e">
        <f t="shared" si="2"/>
        <v>#REF!</v>
      </c>
      <c r="I9" s="18" t="e">
        <f t="shared" si="3"/>
        <v>#REF!</v>
      </c>
      <c r="J9" s="24">
        <f>SUMIF('2007'!$D$3:$D$218,$B9,'2007'!$G$3:$G$218)</f>
        <v>16044</v>
      </c>
      <c r="K9" s="15">
        <f>SUMIF('2007'!$D$3:$D$218,$B9,'2007'!$H$3:$H$218)</f>
        <v>18308</v>
      </c>
      <c r="L9" s="15">
        <f>SUMIF('2007'!$D$3:$D$218,$B9,'2007'!$I$3:$I$218)</f>
        <v>17598</v>
      </c>
      <c r="M9" s="15">
        <f t="shared" si="4"/>
        <v>-1554</v>
      </c>
      <c r="N9" s="15">
        <f t="shared" si="5"/>
        <v>710</v>
      </c>
      <c r="O9" s="16">
        <f t="shared" si="6"/>
        <v>1.0968586387434556</v>
      </c>
      <c r="P9" s="18">
        <f t="shared" si="7"/>
        <v>0.9612191391741315</v>
      </c>
      <c r="Q9" s="24">
        <f>SUMIF('2006'!$D$3:$D$216,$B9,'2006'!$G$3:$G$216)</f>
        <v>16171</v>
      </c>
      <c r="R9" s="15">
        <f>SUMIF('2006'!$D$3:$D$216,$B9,'2006'!$H$3:$H$216)</f>
        <v>17892</v>
      </c>
      <c r="S9" s="15">
        <f>SUMIF('2006'!$D$3:$D$216,$B9,'2006'!$I$3:$I$216)</f>
        <v>16640</v>
      </c>
      <c r="T9" s="15">
        <f t="shared" si="8"/>
        <v>-469</v>
      </c>
      <c r="U9" s="15">
        <f t="shared" si="9"/>
        <v>1252</v>
      </c>
      <c r="V9" s="16">
        <f t="shared" si="10"/>
        <v>1.0290025354028818</v>
      </c>
      <c r="W9" s="18">
        <f t="shared" si="11"/>
        <v>0.930024591996423</v>
      </c>
      <c r="X9" s="24">
        <f>SUMIF('2005'!$D$3:$D$215,$B9,'2005'!$F$3:$F$215)</f>
        <v>18948</v>
      </c>
      <c r="Y9" s="15">
        <f>SUMIF('2005'!$D$3:$D$215,$B9,'2005'!$G$3:$G$215)</f>
        <v>20839</v>
      </c>
      <c r="Z9" s="15">
        <f>SUMIF('2005'!$D$3:$D$215,$B9,'2005'!$H$3:$H$215)</f>
        <v>18181</v>
      </c>
      <c r="AA9" s="15">
        <f t="shared" si="12"/>
        <v>767</v>
      </c>
      <c r="AB9" s="15">
        <f t="shared" si="13"/>
        <v>2658</v>
      </c>
      <c r="AC9" s="16">
        <f t="shared" si="14"/>
        <v>0.9595207937513194</v>
      </c>
      <c r="AD9" s="18">
        <f t="shared" si="15"/>
        <v>0.8724506934113921</v>
      </c>
      <c r="AE9" s="24">
        <f>SUMIF('2004'!$E$4:$E$217,$B9,'2004'!$F$4:$F$217)</f>
        <v>16935</v>
      </c>
      <c r="AF9" s="15">
        <f>SUMIF('2004'!$E$4:$E$217,$B9,'2004'!$G$4:$G$217)</f>
        <v>19251</v>
      </c>
      <c r="AG9" s="15">
        <f>SUMIF('2004'!$E$4:$E$217,$B9,'2004'!$H$4:$H$217)</f>
        <v>17076</v>
      </c>
      <c r="AH9" s="15">
        <f t="shared" si="16"/>
        <v>-141</v>
      </c>
      <c r="AI9" s="15">
        <f t="shared" si="17"/>
        <v>2175</v>
      </c>
      <c r="AJ9" s="16">
        <f t="shared" si="18"/>
        <v>1.008325952170062</v>
      </c>
      <c r="AK9" s="18">
        <f t="shared" si="19"/>
        <v>0.8870188561633162</v>
      </c>
    </row>
    <row r="10" spans="1:37" ht="20.25" customHeight="1">
      <c r="A10" s="187"/>
      <c r="B10" s="17" t="s">
        <v>11</v>
      </c>
      <c r="C10" s="24" t="e">
        <f>SUMIF(#REF!,$B10,#REF!)</f>
        <v>#REF!</v>
      </c>
      <c r="D10" s="15" t="e">
        <f>SUMIF(#REF!,$B10,#REF!)</f>
        <v>#REF!</v>
      </c>
      <c r="E10" s="15" t="e">
        <f>SUMIF(#REF!,$B10,#REF!)</f>
        <v>#REF!</v>
      </c>
      <c r="F10" s="153" t="e">
        <f t="shared" si="0"/>
        <v>#REF!</v>
      </c>
      <c r="G10" s="15" t="e">
        <f t="shared" si="1"/>
        <v>#REF!</v>
      </c>
      <c r="H10" s="16" t="e">
        <f t="shared" si="2"/>
        <v>#REF!</v>
      </c>
      <c r="I10" s="18" t="e">
        <f t="shared" si="3"/>
        <v>#REF!</v>
      </c>
      <c r="J10" s="24">
        <f>SUMIF('2007'!$D$3:$D$218,$B10,'2007'!$G$3:$G$218)</f>
        <v>30176</v>
      </c>
      <c r="K10" s="15">
        <f>SUMIF('2007'!$D$3:$D$218,$B10,'2007'!$H$3:$H$218)</f>
        <v>33265</v>
      </c>
      <c r="L10" s="15">
        <f>SUMIF('2007'!$D$3:$D$218,$B10,'2007'!$I$3:$I$218)</f>
        <v>31205</v>
      </c>
      <c r="M10" s="15">
        <f t="shared" si="4"/>
        <v>-1029</v>
      </c>
      <c r="N10" s="15">
        <f t="shared" si="5"/>
        <v>2060</v>
      </c>
      <c r="O10" s="16">
        <f t="shared" si="6"/>
        <v>1.0340999469777306</v>
      </c>
      <c r="P10" s="18">
        <f t="shared" si="7"/>
        <v>0.9380730497519916</v>
      </c>
      <c r="Q10" s="24">
        <f>SUMIF('2006'!$D$3:$D$216,$B10,'2006'!$G$3:$G$216)</f>
        <v>31254</v>
      </c>
      <c r="R10" s="15">
        <f>SUMIF('2006'!$D$3:$D$216,$B10,'2006'!$H$3:$H$216)</f>
        <v>34316</v>
      </c>
      <c r="S10" s="15">
        <f>SUMIF('2006'!$D$3:$D$216,$B10,'2006'!$I$3:$I$216)</f>
        <v>31176</v>
      </c>
      <c r="T10" s="15">
        <f t="shared" si="8"/>
        <v>78</v>
      </c>
      <c r="U10" s="15">
        <f t="shared" si="9"/>
        <v>3140</v>
      </c>
      <c r="V10" s="16">
        <f t="shared" si="10"/>
        <v>0.9975043194471108</v>
      </c>
      <c r="W10" s="18">
        <f t="shared" si="11"/>
        <v>0.9084974938804057</v>
      </c>
      <c r="X10" s="24">
        <f>SUMIF('2005'!$D$3:$D$215,$B10,'2005'!$F$3:$F$215)</f>
        <v>31362</v>
      </c>
      <c r="Y10" s="15">
        <f>SUMIF('2005'!$D$3:$D$215,$B10,'2005'!$G$3:$G$215)</f>
        <v>34918</v>
      </c>
      <c r="Z10" s="15">
        <f>SUMIF('2005'!$D$3:$D$215,$B10,'2005'!$H$3:$H$215)</f>
        <v>30532</v>
      </c>
      <c r="AA10" s="15">
        <f t="shared" si="12"/>
        <v>830</v>
      </c>
      <c r="AB10" s="15">
        <f t="shared" si="13"/>
        <v>4386</v>
      </c>
      <c r="AC10" s="16">
        <f t="shared" si="14"/>
        <v>0.9735348510936802</v>
      </c>
      <c r="AD10" s="18">
        <f t="shared" si="15"/>
        <v>0.8743914313534566</v>
      </c>
      <c r="AE10" s="24">
        <f>SUMIF('2004'!$E$4:$E$217,$B10,'2004'!$F$4:$F$217)</f>
        <v>31627</v>
      </c>
      <c r="AF10" s="15">
        <f>SUMIF('2004'!$E$4:$E$217,$B10,'2004'!$G$4:$G$217)</f>
        <v>36627</v>
      </c>
      <c r="AG10" s="15">
        <f>SUMIF('2004'!$E$4:$E$217,$B10,'2004'!$H$4:$H$217)</f>
        <v>29772</v>
      </c>
      <c r="AH10" s="15">
        <f t="shared" si="16"/>
        <v>1855</v>
      </c>
      <c r="AI10" s="15">
        <f t="shared" si="17"/>
        <v>6855</v>
      </c>
      <c r="AJ10" s="16">
        <f t="shared" si="18"/>
        <v>0.9413475827615645</v>
      </c>
      <c r="AK10" s="18">
        <f t="shared" si="19"/>
        <v>0.8128429846834303</v>
      </c>
    </row>
    <row r="11" spans="1:37" ht="20.25" customHeight="1">
      <c r="A11" s="187"/>
      <c r="B11" s="17" t="s">
        <v>9</v>
      </c>
      <c r="C11" s="24" t="e">
        <f>SUMIF(#REF!,$B11,#REF!)</f>
        <v>#REF!</v>
      </c>
      <c r="D11" s="15" t="e">
        <f>SUMIF(#REF!,$B11,#REF!)</f>
        <v>#REF!</v>
      </c>
      <c r="E11" s="15" t="e">
        <f>SUMIF(#REF!,$B11,#REF!)</f>
        <v>#REF!</v>
      </c>
      <c r="F11" s="153" t="e">
        <f t="shared" si="0"/>
        <v>#REF!</v>
      </c>
      <c r="G11" s="15" t="e">
        <f t="shared" si="1"/>
        <v>#REF!</v>
      </c>
      <c r="H11" s="16" t="e">
        <f t="shared" si="2"/>
        <v>#REF!</v>
      </c>
      <c r="I11" s="18" t="e">
        <f t="shared" si="3"/>
        <v>#REF!</v>
      </c>
      <c r="J11" s="24">
        <f>SUMIF('2007'!$D$3:$D$218,$B11,'2007'!$G$3:$G$218)</f>
        <v>14527</v>
      </c>
      <c r="K11" s="15">
        <f>SUMIF('2007'!$D$3:$D$218,$B11,'2007'!$H$3:$H$218)</f>
        <v>16422</v>
      </c>
      <c r="L11" s="15">
        <f>SUMIF('2007'!$D$3:$D$218,$B11,'2007'!$I$3:$I$218)</f>
        <v>15564</v>
      </c>
      <c r="M11" s="15">
        <f t="shared" si="4"/>
        <v>-1037</v>
      </c>
      <c r="N11" s="15">
        <f t="shared" si="5"/>
        <v>858</v>
      </c>
      <c r="O11" s="16">
        <f t="shared" si="6"/>
        <v>1.0713843188545467</v>
      </c>
      <c r="P11" s="18">
        <f t="shared" si="7"/>
        <v>0.9477530142491779</v>
      </c>
      <c r="Q11" s="24">
        <f>SUMIF('2006'!$D$3:$D$216,$B11,'2006'!$G$3:$G$216)</f>
        <v>16086</v>
      </c>
      <c r="R11" s="15">
        <f>SUMIF('2006'!$D$3:$D$216,$B11,'2006'!$H$3:$H$216)</f>
        <v>18181</v>
      </c>
      <c r="S11" s="15">
        <f>SUMIF('2006'!$D$3:$D$216,$B11,'2006'!$I$3:$I$216)</f>
        <v>15999</v>
      </c>
      <c r="T11" s="15">
        <f t="shared" si="8"/>
        <v>87</v>
      </c>
      <c r="U11" s="15">
        <f t="shared" si="9"/>
        <v>2182</v>
      </c>
      <c r="V11" s="16">
        <f t="shared" si="10"/>
        <v>0.994591570309586</v>
      </c>
      <c r="W11" s="18">
        <f t="shared" si="11"/>
        <v>0.8799845993069688</v>
      </c>
      <c r="X11" s="24">
        <f>SUMIF('2005'!$D$3:$D$215,$B11,'2005'!$F$3:$F$215)</f>
        <v>16010</v>
      </c>
      <c r="Y11" s="15">
        <f>SUMIF('2005'!$D$3:$D$215,$B11,'2005'!$G$3:$G$215)</f>
        <v>18916</v>
      </c>
      <c r="Z11" s="15">
        <f>SUMIF('2005'!$D$3:$D$215,$B11,'2005'!$H$3:$H$215)</f>
        <v>15156</v>
      </c>
      <c r="AA11" s="15">
        <f t="shared" si="12"/>
        <v>854</v>
      </c>
      <c r="AB11" s="15">
        <f t="shared" si="13"/>
        <v>3760</v>
      </c>
      <c r="AC11" s="16">
        <f t="shared" si="14"/>
        <v>0.9466583385384135</v>
      </c>
      <c r="AD11" s="18">
        <f t="shared" si="15"/>
        <v>0.8012264749418482</v>
      </c>
      <c r="AE11" s="24">
        <f>SUMIF('2004'!$E$4:$E$217,$B11,'2004'!$F$4:$F$217)</f>
        <v>16755</v>
      </c>
      <c r="AF11" s="15">
        <f>SUMIF('2004'!$E$4:$E$217,$B11,'2004'!$G$4:$G$217)</f>
        <v>18705</v>
      </c>
      <c r="AG11" s="15">
        <f>SUMIF('2004'!$E$4:$E$217,$B11,'2004'!$H$4:$H$217)</f>
        <v>15015</v>
      </c>
      <c r="AH11" s="15">
        <f t="shared" si="16"/>
        <v>1740</v>
      </c>
      <c r="AI11" s="15">
        <f t="shared" si="17"/>
        <v>3690</v>
      </c>
      <c r="AJ11" s="16">
        <f t="shared" si="18"/>
        <v>0.8961504028648165</v>
      </c>
      <c r="AK11" s="18">
        <f t="shared" si="19"/>
        <v>0.8027265437048917</v>
      </c>
    </row>
    <row r="12" spans="1:37" ht="20.25" customHeight="1">
      <c r="A12" s="187"/>
      <c r="B12" s="17" t="s">
        <v>6</v>
      </c>
      <c r="C12" s="24" t="e">
        <f>SUMIF(#REF!,$B12,#REF!)</f>
        <v>#REF!</v>
      </c>
      <c r="D12" s="15" t="e">
        <f>SUMIF(#REF!,$B12,#REF!)</f>
        <v>#REF!</v>
      </c>
      <c r="E12" s="15" t="e">
        <f>SUMIF(#REF!,$B12,#REF!)</f>
        <v>#REF!</v>
      </c>
      <c r="F12" s="153" t="e">
        <f t="shared" si="0"/>
        <v>#REF!</v>
      </c>
      <c r="G12" s="15" t="e">
        <f t="shared" si="1"/>
        <v>#REF!</v>
      </c>
      <c r="H12" s="16" t="e">
        <f t="shared" si="2"/>
        <v>#REF!</v>
      </c>
      <c r="I12" s="18" t="e">
        <f t="shared" si="3"/>
        <v>#REF!</v>
      </c>
      <c r="J12" s="24">
        <f>SUMIF('2007'!$D$3:$D$218,$B12,'2007'!$G$3:$G$218)</f>
        <v>9547</v>
      </c>
      <c r="K12" s="15">
        <f>SUMIF('2007'!$D$3:$D$218,$B12,'2007'!$H$3:$H$218)</f>
        <v>10436</v>
      </c>
      <c r="L12" s="15">
        <f>SUMIF('2007'!$D$3:$D$218,$B12,'2007'!$I$3:$I$218)</f>
        <v>10106</v>
      </c>
      <c r="M12" s="15">
        <f t="shared" si="4"/>
        <v>-559</v>
      </c>
      <c r="N12" s="15">
        <f t="shared" si="5"/>
        <v>330</v>
      </c>
      <c r="O12" s="16">
        <f t="shared" si="6"/>
        <v>1.0585524248455012</v>
      </c>
      <c r="P12" s="18">
        <f t="shared" si="7"/>
        <v>0.9683786891529321</v>
      </c>
      <c r="Q12" s="24">
        <f>SUMIF('2006'!$D$3:$D$216,$B12,'2006'!$G$3:$G$216)</f>
        <v>10040</v>
      </c>
      <c r="R12" s="15">
        <f>SUMIF('2006'!$D$3:$D$216,$B12,'2006'!$H$3:$H$216)</f>
        <v>11032</v>
      </c>
      <c r="S12" s="15">
        <f>SUMIF('2006'!$D$3:$D$216,$B12,'2006'!$I$3:$I$216)</f>
        <v>10785</v>
      </c>
      <c r="T12" s="15">
        <f t="shared" si="8"/>
        <v>-745</v>
      </c>
      <c r="U12" s="15">
        <f t="shared" si="9"/>
        <v>247</v>
      </c>
      <c r="V12" s="16">
        <f t="shared" si="10"/>
        <v>1.074203187250996</v>
      </c>
      <c r="W12" s="18">
        <f t="shared" si="11"/>
        <v>0.977610587382161</v>
      </c>
      <c r="X12" s="24">
        <f>SUMIF('2005'!$D$3:$D$215,$B12,'2005'!$F$3:$F$215)</f>
        <v>10079</v>
      </c>
      <c r="Y12" s="15">
        <f>SUMIF('2005'!$D$3:$D$215,$B12,'2005'!$G$3:$G$215)</f>
        <v>10998</v>
      </c>
      <c r="Z12" s="15">
        <f>SUMIF('2005'!$D$3:$D$215,$B12,'2005'!$H$3:$H$215)</f>
        <v>10696</v>
      </c>
      <c r="AA12" s="15">
        <f t="shared" si="12"/>
        <v>-617</v>
      </c>
      <c r="AB12" s="15">
        <f t="shared" si="13"/>
        <v>302</v>
      </c>
      <c r="AC12" s="16">
        <f t="shared" si="14"/>
        <v>1.061216390514932</v>
      </c>
      <c r="AD12" s="18">
        <f t="shared" si="15"/>
        <v>0.972540461902164</v>
      </c>
      <c r="AE12" s="24">
        <f>SUMIF('2004'!$E$4:$E$217,$B12,'2004'!$F$4:$F$217)</f>
        <v>10079</v>
      </c>
      <c r="AF12" s="15">
        <f>SUMIF('2004'!$E$4:$E$217,$B12,'2004'!$G$4:$G$217)</f>
        <v>11016</v>
      </c>
      <c r="AG12" s="15">
        <f>SUMIF('2004'!$E$4:$E$217,$B12,'2004'!$H$4:$H$217)</f>
        <v>10688</v>
      </c>
      <c r="AH12" s="15">
        <f t="shared" si="16"/>
        <v>-609</v>
      </c>
      <c r="AI12" s="15">
        <f t="shared" si="17"/>
        <v>328</v>
      </c>
      <c r="AJ12" s="16">
        <f t="shared" si="18"/>
        <v>1.0604226609782716</v>
      </c>
      <c r="AK12" s="18">
        <f t="shared" si="19"/>
        <v>0.9702251270878722</v>
      </c>
    </row>
    <row r="13" spans="1:37" ht="20.25" customHeight="1">
      <c r="A13" s="187"/>
      <c r="B13" s="17" t="s">
        <v>14</v>
      </c>
      <c r="C13" s="24" t="e">
        <f>SUMIF(#REF!,$B13,#REF!)</f>
        <v>#REF!</v>
      </c>
      <c r="D13" s="15" t="e">
        <f>SUMIF(#REF!,$B13,#REF!)</f>
        <v>#REF!</v>
      </c>
      <c r="E13" s="15" t="e">
        <f>SUMIF(#REF!,$B13,#REF!)</f>
        <v>#REF!</v>
      </c>
      <c r="F13" s="153" t="e">
        <f t="shared" si="0"/>
        <v>#REF!</v>
      </c>
      <c r="G13" s="15" t="e">
        <f t="shared" si="1"/>
        <v>#REF!</v>
      </c>
      <c r="H13" s="16" t="e">
        <f t="shared" si="2"/>
        <v>#REF!</v>
      </c>
      <c r="I13" s="18" t="e">
        <f t="shared" si="3"/>
        <v>#REF!</v>
      </c>
      <c r="J13" s="24">
        <f>SUMIF('2007'!$D$3:$D$218,$B13,'2007'!$G$3:$G$218)</f>
        <v>18890</v>
      </c>
      <c r="K13" s="15">
        <f>SUMIF('2007'!$D$3:$D$218,$B13,'2007'!$H$3:$H$218)</f>
        <v>20868</v>
      </c>
      <c r="L13" s="15">
        <f>SUMIF('2007'!$D$3:$D$218,$B13,'2007'!$I$3:$I$218)</f>
        <v>20226</v>
      </c>
      <c r="M13" s="15">
        <f t="shared" si="4"/>
        <v>-1336</v>
      </c>
      <c r="N13" s="15">
        <f t="shared" si="5"/>
        <v>642</v>
      </c>
      <c r="O13" s="16">
        <f t="shared" si="6"/>
        <v>1.0707252514557968</v>
      </c>
      <c r="P13" s="18">
        <f t="shared" si="7"/>
        <v>0.9692351926394479</v>
      </c>
      <c r="Q13" s="24">
        <f>SUMIF('2006'!$D$3:$D$216,$B13,'2006'!$G$3:$G$216)</f>
        <v>18151</v>
      </c>
      <c r="R13" s="15">
        <f>SUMIF('2006'!$D$3:$D$216,$B13,'2006'!$H$3:$H$216)</f>
        <v>20107</v>
      </c>
      <c r="S13" s="15">
        <f>SUMIF('2006'!$D$3:$D$216,$B13,'2006'!$I$3:$I$216)</f>
        <v>19290</v>
      </c>
      <c r="T13" s="15">
        <f t="shared" si="8"/>
        <v>-1139</v>
      </c>
      <c r="U13" s="15">
        <f t="shared" si="9"/>
        <v>817</v>
      </c>
      <c r="V13" s="16">
        <f t="shared" si="10"/>
        <v>1.0627513635612362</v>
      </c>
      <c r="W13" s="18">
        <f t="shared" si="11"/>
        <v>0.9593673844929627</v>
      </c>
      <c r="X13" s="24">
        <f>SUMIF('2005'!$D$3:$D$215,$B13,'2005'!$F$3:$F$215)</f>
        <v>18850</v>
      </c>
      <c r="Y13" s="15">
        <f>SUMIF('2005'!$D$3:$D$215,$B13,'2005'!$G$3:$G$215)</f>
        <v>21507</v>
      </c>
      <c r="Z13" s="15">
        <f>SUMIF('2005'!$D$3:$D$215,$B13,'2005'!$H$3:$H$215)</f>
        <v>18517</v>
      </c>
      <c r="AA13" s="15">
        <f t="shared" si="12"/>
        <v>333</v>
      </c>
      <c r="AB13" s="15">
        <f t="shared" si="13"/>
        <v>2990</v>
      </c>
      <c r="AC13" s="16">
        <f t="shared" si="14"/>
        <v>0.9823342175066313</v>
      </c>
      <c r="AD13" s="18">
        <f t="shared" si="15"/>
        <v>0.8609754963500256</v>
      </c>
      <c r="AE13" s="24">
        <f>SUMIF('2004'!$E$4:$E$217,$B13,'2004'!$F$4:$F$217)</f>
        <v>19220</v>
      </c>
      <c r="AF13" s="15">
        <f>SUMIF('2004'!$E$4:$E$217,$B13,'2004'!$G$4:$G$217)</f>
        <v>21945</v>
      </c>
      <c r="AG13" s="15">
        <f>SUMIF('2004'!$E$4:$E$217,$B13,'2004'!$H$4:$H$217)</f>
        <v>19127</v>
      </c>
      <c r="AH13" s="15">
        <f t="shared" si="16"/>
        <v>93</v>
      </c>
      <c r="AI13" s="15">
        <f t="shared" si="17"/>
        <v>2818</v>
      </c>
      <c r="AJ13" s="16">
        <f t="shared" si="18"/>
        <v>0.9951612903225806</v>
      </c>
      <c r="AK13" s="18">
        <f t="shared" si="19"/>
        <v>0.8715880610617452</v>
      </c>
    </row>
    <row r="14" spans="1:37" ht="20.25" customHeight="1">
      <c r="A14" s="187"/>
      <c r="B14" s="17" t="s">
        <v>16</v>
      </c>
      <c r="C14" s="24" t="e">
        <f>SUMIF(#REF!,$B14,#REF!)</f>
        <v>#REF!</v>
      </c>
      <c r="D14" s="15" t="e">
        <f>SUMIF(#REF!,$B14,#REF!)</f>
        <v>#REF!</v>
      </c>
      <c r="E14" s="15" t="e">
        <f>SUMIF(#REF!,$B14,#REF!)</f>
        <v>#REF!</v>
      </c>
      <c r="F14" s="153" t="e">
        <f t="shared" si="0"/>
        <v>#REF!</v>
      </c>
      <c r="G14" s="15" t="e">
        <f t="shared" si="1"/>
        <v>#REF!</v>
      </c>
      <c r="H14" s="16" t="e">
        <f t="shared" si="2"/>
        <v>#REF!</v>
      </c>
      <c r="I14" s="18" t="e">
        <f t="shared" si="3"/>
        <v>#REF!</v>
      </c>
      <c r="J14" s="24">
        <f>SUMIF('2007'!$D$3:$D$218,$B14,'2007'!$G$3:$G$218)</f>
        <v>32801</v>
      </c>
      <c r="K14" s="15">
        <f>SUMIF('2007'!$D$3:$D$218,$B14,'2007'!$H$3:$H$218)</f>
        <v>35111</v>
      </c>
      <c r="L14" s="15">
        <f>SUMIF('2007'!$D$3:$D$218,$B14,'2007'!$I$3:$I$218)</f>
        <v>34777</v>
      </c>
      <c r="M14" s="15">
        <f t="shared" si="4"/>
        <v>-1976</v>
      </c>
      <c r="N14" s="15">
        <f t="shared" si="5"/>
        <v>334</v>
      </c>
      <c r="O14" s="16">
        <f t="shared" si="6"/>
        <v>1.060242065790677</v>
      </c>
      <c r="P14" s="18">
        <f t="shared" si="7"/>
        <v>0.9904873116687078</v>
      </c>
      <c r="Q14" s="24">
        <f>SUMIF('2006'!$D$3:$D$216,$B14,'2006'!$G$3:$G$216)</f>
        <v>33042</v>
      </c>
      <c r="R14" s="15">
        <f>SUMIF('2006'!$D$3:$D$216,$B14,'2006'!$H$3:$H$216)</f>
        <v>36092</v>
      </c>
      <c r="S14" s="15">
        <f>SUMIF('2006'!$D$3:$D$216,$B14,'2006'!$I$3:$I$216)</f>
        <v>35311</v>
      </c>
      <c r="T14" s="15">
        <f t="shared" si="8"/>
        <v>-2269</v>
      </c>
      <c r="U14" s="15">
        <f t="shared" si="9"/>
        <v>781</v>
      </c>
      <c r="V14" s="16">
        <f t="shared" si="10"/>
        <v>1.0686701773500393</v>
      </c>
      <c r="W14" s="18">
        <f t="shared" si="11"/>
        <v>0.9783608555912667</v>
      </c>
      <c r="X14" s="24">
        <f>SUMIF('2005'!$D$3:$D$215,$B14,'2005'!$F$3:$F$215)</f>
        <v>33204</v>
      </c>
      <c r="Y14" s="15">
        <f>SUMIF('2005'!$D$3:$D$215,$B14,'2005'!$G$3:$G$215)</f>
        <v>36343</v>
      </c>
      <c r="Z14" s="15">
        <f>SUMIF('2005'!$D$3:$D$215,$B14,'2005'!$H$3:$H$215)</f>
        <v>34292</v>
      </c>
      <c r="AA14" s="15">
        <f t="shared" si="12"/>
        <v>-1088</v>
      </c>
      <c r="AB14" s="15">
        <f t="shared" si="13"/>
        <v>2051</v>
      </c>
      <c r="AC14" s="16">
        <f t="shared" si="14"/>
        <v>1.0327671364895796</v>
      </c>
      <c r="AD14" s="18">
        <f t="shared" si="15"/>
        <v>0.943565473406158</v>
      </c>
      <c r="AE14" s="24">
        <f>SUMIF('2004'!$E$4:$E$217,$B14,'2004'!$F$4:$F$217)</f>
        <v>35664</v>
      </c>
      <c r="AF14" s="15">
        <f>SUMIF('2004'!$E$4:$E$217,$B14,'2004'!$G$4:$G$217)</f>
        <v>39102</v>
      </c>
      <c r="AG14" s="15">
        <f>SUMIF('2004'!$E$4:$E$217,$B14,'2004'!$H$4:$H$217)</f>
        <v>36214</v>
      </c>
      <c r="AH14" s="15">
        <f t="shared" si="16"/>
        <v>-550</v>
      </c>
      <c r="AI14" s="15">
        <f t="shared" si="17"/>
        <v>2888</v>
      </c>
      <c r="AJ14" s="16">
        <f t="shared" si="18"/>
        <v>1.0154217137729924</v>
      </c>
      <c r="AK14" s="18">
        <f t="shared" si="19"/>
        <v>0.9261418853255587</v>
      </c>
    </row>
    <row r="15" spans="1:37" ht="20.25" customHeight="1">
      <c r="A15" s="187"/>
      <c r="B15" s="17" t="s">
        <v>22</v>
      </c>
      <c r="C15" s="24" t="e">
        <f>SUMIF(#REF!,$B15,#REF!)</f>
        <v>#REF!</v>
      </c>
      <c r="D15" s="15" t="e">
        <f>SUMIF(#REF!,$B15,#REF!)</f>
        <v>#REF!</v>
      </c>
      <c r="E15" s="15" t="e">
        <f>SUMIF(#REF!,$B15,#REF!)</f>
        <v>#REF!</v>
      </c>
      <c r="F15" s="153" t="e">
        <f t="shared" si="0"/>
        <v>#REF!</v>
      </c>
      <c r="G15" s="15" t="e">
        <f t="shared" si="1"/>
        <v>#REF!</v>
      </c>
      <c r="H15" s="16" t="e">
        <f t="shared" si="2"/>
        <v>#REF!</v>
      </c>
      <c r="I15" s="18" t="e">
        <f t="shared" si="3"/>
        <v>#REF!</v>
      </c>
      <c r="J15" s="24">
        <f>SUMIF('2007'!$D$3:$D$218,$B15,'2007'!$G$3:$G$218)</f>
        <v>3000</v>
      </c>
      <c r="K15" s="15">
        <f>SUMIF('2007'!$D$3:$D$218,$B15,'2007'!$H$3:$H$218)</f>
        <v>3245</v>
      </c>
      <c r="L15" s="15">
        <f>SUMIF('2007'!$D$3:$D$218,$B15,'2007'!$I$3:$I$218)</f>
        <v>3199</v>
      </c>
      <c r="M15" s="15">
        <f t="shared" si="4"/>
        <v>-199</v>
      </c>
      <c r="N15" s="15">
        <f t="shared" si="5"/>
        <v>46</v>
      </c>
      <c r="O15" s="16">
        <f t="shared" si="6"/>
        <v>1.0663333333333334</v>
      </c>
      <c r="P15" s="18">
        <f t="shared" si="7"/>
        <v>0.9858243451463791</v>
      </c>
      <c r="Q15" s="24">
        <f>SUMIF('2006'!$D$3:$D$216,$B15,'2006'!$G$3:$G$216)</f>
        <v>3000</v>
      </c>
      <c r="R15" s="15">
        <f>SUMIF('2006'!$D$3:$D$216,$B15,'2006'!$H$3:$H$216)</f>
        <v>3255</v>
      </c>
      <c r="S15" s="15">
        <f>SUMIF('2006'!$D$3:$D$216,$B15,'2006'!$I$3:$I$216)</f>
        <v>3217</v>
      </c>
      <c r="T15" s="15">
        <f t="shared" si="8"/>
        <v>-217</v>
      </c>
      <c r="U15" s="15">
        <f t="shared" si="9"/>
        <v>38</v>
      </c>
      <c r="V15" s="16">
        <f t="shared" si="10"/>
        <v>1.0723333333333334</v>
      </c>
      <c r="W15" s="18">
        <f t="shared" si="11"/>
        <v>0.9883256528417819</v>
      </c>
      <c r="X15" s="24">
        <f>SUMIF('2005'!$D$3:$D$215,$B15,'2005'!$F$3:$F$215)</f>
        <v>3000</v>
      </c>
      <c r="Y15" s="15">
        <f>SUMIF('2005'!$D$3:$D$215,$B15,'2005'!$G$3:$G$215)</f>
        <v>3207</v>
      </c>
      <c r="Z15" s="15">
        <f>SUMIF('2005'!$D$3:$D$215,$B15,'2005'!$H$3:$H$215)</f>
        <v>3145</v>
      </c>
      <c r="AA15" s="15">
        <f t="shared" si="12"/>
        <v>-145</v>
      </c>
      <c r="AB15" s="15">
        <f t="shared" si="13"/>
        <v>62</v>
      </c>
      <c r="AC15" s="16">
        <f t="shared" si="14"/>
        <v>1.0483333333333333</v>
      </c>
      <c r="AD15" s="18">
        <f t="shared" si="15"/>
        <v>0.9806672903024634</v>
      </c>
      <c r="AE15" s="24">
        <f>SUMIF('2004'!$E$4:$E$217,$B15,'2004'!$F$4:$F$217)</f>
        <v>3000</v>
      </c>
      <c r="AF15" s="15">
        <f>SUMIF('2004'!$E$4:$E$217,$B15,'2004'!$G$4:$G$217)</f>
        <v>3247</v>
      </c>
      <c r="AG15" s="15">
        <f>SUMIF('2004'!$E$4:$E$217,$B15,'2004'!$H$4:$H$217)</f>
        <v>3161</v>
      </c>
      <c r="AH15" s="15">
        <f t="shared" si="16"/>
        <v>-161</v>
      </c>
      <c r="AI15" s="15">
        <f t="shared" si="17"/>
        <v>86</v>
      </c>
      <c r="AJ15" s="16">
        <f t="shared" si="18"/>
        <v>1.0536666666666668</v>
      </c>
      <c r="AK15" s="18">
        <f t="shared" si="19"/>
        <v>0.9735140129350169</v>
      </c>
    </row>
    <row r="16" spans="1:37" ht="20.25" customHeight="1">
      <c r="A16" s="187"/>
      <c r="B16" s="17" t="s">
        <v>15</v>
      </c>
      <c r="C16" s="24" t="e">
        <f>SUMIF(#REF!,$B16,#REF!)</f>
        <v>#REF!</v>
      </c>
      <c r="D16" s="15" t="e">
        <f>SUMIF(#REF!,$B16,#REF!)</f>
        <v>#REF!</v>
      </c>
      <c r="E16" s="15" t="e">
        <f>SUMIF(#REF!,$B16,#REF!)</f>
        <v>#REF!</v>
      </c>
      <c r="F16" s="153" t="e">
        <f t="shared" si="0"/>
        <v>#REF!</v>
      </c>
      <c r="G16" s="15" t="e">
        <f t="shared" si="1"/>
        <v>#REF!</v>
      </c>
      <c r="H16" s="16" t="e">
        <f t="shared" si="2"/>
        <v>#REF!</v>
      </c>
      <c r="I16" s="18" t="e">
        <f t="shared" si="3"/>
        <v>#REF!</v>
      </c>
      <c r="J16" s="24">
        <f>SUMIF('2007'!$D$3:$D$218,$B16,'2007'!$G$3:$G$218)</f>
        <v>10546</v>
      </c>
      <c r="K16" s="15">
        <f>SUMIF('2007'!$D$3:$D$218,$B16,'2007'!$H$3:$H$218)</f>
        <v>12564</v>
      </c>
      <c r="L16" s="15">
        <f>SUMIF('2007'!$D$3:$D$218,$B16,'2007'!$I$3:$I$218)</f>
        <v>10077</v>
      </c>
      <c r="M16" s="15">
        <f t="shared" si="4"/>
        <v>469</v>
      </c>
      <c r="N16" s="15">
        <f t="shared" si="5"/>
        <v>2487</v>
      </c>
      <c r="O16" s="16">
        <f t="shared" si="6"/>
        <v>0.9555281623364309</v>
      </c>
      <c r="P16" s="18">
        <f t="shared" si="7"/>
        <v>0.8020534861509073</v>
      </c>
      <c r="Q16" s="24">
        <f>SUMIF('2006'!$D$3:$D$216,$B16,'2006'!$G$3:$G$216)</f>
        <v>9819</v>
      </c>
      <c r="R16" s="15">
        <f>SUMIF('2006'!$D$3:$D$216,$B16,'2006'!$H$3:$H$216)</f>
        <v>12100</v>
      </c>
      <c r="S16" s="15">
        <f>SUMIF('2006'!$D$3:$D$216,$B16,'2006'!$I$3:$I$216)</f>
        <v>8274</v>
      </c>
      <c r="T16" s="15">
        <f t="shared" si="8"/>
        <v>1545</v>
      </c>
      <c r="U16" s="15">
        <f t="shared" si="9"/>
        <v>3826</v>
      </c>
      <c r="V16" s="16">
        <f t="shared" si="10"/>
        <v>0.8426520012221204</v>
      </c>
      <c r="W16" s="18">
        <f t="shared" si="11"/>
        <v>0.683801652892562</v>
      </c>
      <c r="X16" s="24">
        <f>SUMIF('2005'!$D$3:$D$215,$B16,'2005'!$F$3:$F$215)</f>
        <v>11775</v>
      </c>
      <c r="Y16" s="15">
        <f>SUMIF('2005'!$D$3:$D$215,$B16,'2005'!$G$3:$G$215)</f>
        <v>15447</v>
      </c>
      <c r="Z16" s="15">
        <f>SUMIF('2005'!$D$3:$D$215,$B16,'2005'!$H$3:$H$215)</f>
        <v>10294</v>
      </c>
      <c r="AA16" s="15">
        <f t="shared" si="12"/>
        <v>1481</v>
      </c>
      <c r="AB16" s="15">
        <f t="shared" si="13"/>
        <v>5153</v>
      </c>
      <c r="AC16" s="16">
        <f t="shared" si="14"/>
        <v>0.8742250530785562</v>
      </c>
      <c r="AD16" s="18">
        <f t="shared" si="15"/>
        <v>0.666407716708746</v>
      </c>
      <c r="AE16" s="24">
        <f>SUMIF('2004'!$E$4:$E$217,$B16,'2004'!$F$4:$F$217)</f>
        <v>12302</v>
      </c>
      <c r="AF16" s="15">
        <f>SUMIF('2004'!$E$4:$E$217,$B16,'2004'!$G$4:$G$217)</f>
        <v>15340</v>
      </c>
      <c r="AG16" s="15">
        <f>SUMIF('2004'!$E$4:$E$217,$B16,'2004'!$H$4:$H$217)</f>
        <v>10370</v>
      </c>
      <c r="AH16" s="15">
        <f t="shared" si="16"/>
        <v>1932</v>
      </c>
      <c r="AI16" s="15">
        <f t="shared" si="17"/>
        <v>4970</v>
      </c>
      <c r="AJ16" s="16">
        <f t="shared" si="18"/>
        <v>0.8429523654690294</v>
      </c>
      <c r="AK16" s="18">
        <f t="shared" si="19"/>
        <v>0.6760104302477183</v>
      </c>
    </row>
    <row r="17" spans="1:37" ht="20.25" customHeight="1">
      <c r="A17" s="187"/>
      <c r="B17" s="17" t="s">
        <v>10</v>
      </c>
      <c r="C17" s="24" t="e">
        <f>SUMIF(#REF!,$B17,#REF!)</f>
        <v>#REF!</v>
      </c>
      <c r="D17" s="15" t="e">
        <f>SUMIF(#REF!,$B17,#REF!)</f>
        <v>#REF!</v>
      </c>
      <c r="E17" s="15" t="e">
        <f>SUMIF(#REF!,$B17,#REF!)</f>
        <v>#REF!</v>
      </c>
      <c r="F17" s="153" t="e">
        <f t="shared" si="0"/>
        <v>#REF!</v>
      </c>
      <c r="G17" s="15" t="e">
        <f t="shared" si="1"/>
        <v>#REF!</v>
      </c>
      <c r="H17" s="16" t="e">
        <f t="shared" si="2"/>
        <v>#REF!</v>
      </c>
      <c r="I17" s="18" t="e">
        <f t="shared" si="3"/>
        <v>#REF!</v>
      </c>
      <c r="J17" s="24">
        <f>SUMIF('2007'!$D$3:$D$218,$B17,'2007'!$G$3:$G$218)</f>
        <v>19504</v>
      </c>
      <c r="K17" s="15">
        <f>SUMIF('2007'!$D$3:$D$218,$B17,'2007'!$H$3:$H$218)</f>
        <v>22535</v>
      </c>
      <c r="L17" s="15">
        <f>SUMIF('2007'!$D$3:$D$218,$B17,'2007'!$I$3:$I$218)</f>
        <v>19771</v>
      </c>
      <c r="M17" s="15">
        <f t="shared" si="4"/>
        <v>-267</v>
      </c>
      <c r="N17" s="15">
        <f t="shared" si="5"/>
        <v>2764</v>
      </c>
      <c r="O17" s="16">
        <f t="shared" si="6"/>
        <v>1.0136894995898278</v>
      </c>
      <c r="P17" s="18">
        <f t="shared" si="7"/>
        <v>0.8773463501220324</v>
      </c>
      <c r="Q17" s="24">
        <f>SUMIF('2006'!$D$3:$D$216,$B17,'2006'!$G$3:$G$216)</f>
        <v>19466</v>
      </c>
      <c r="R17" s="15">
        <f>SUMIF('2006'!$D$3:$D$216,$B17,'2006'!$H$3:$H$216)</f>
        <v>22376</v>
      </c>
      <c r="S17" s="15">
        <f>SUMIF('2006'!$D$3:$D$216,$B17,'2006'!$I$3:$I$216)</f>
        <v>18823</v>
      </c>
      <c r="T17" s="15">
        <f t="shared" si="8"/>
        <v>643</v>
      </c>
      <c r="U17" s="15">
        <f t="shared" si="9"/>
        <v>3553</v>
      </c>
      <c r="V17" s="16">
        <f t="shared" si="10"/>
        <v>0.9669680468509195</v>
      </c>
      <c r="W17" s="18">
        <f t="shared" si="11"/>
        <v>0.8412138005005363</v>
      </c>
      <c r="X17" s="24">
        <f>SUMIF('2005'!$D$3:$D$215,$B17,'2005'!$F$3:$F$215)</f>
        <v>19256</v>
      </c>
      <c r="Y17" s="15">
        <f>SUMIF('2005'!$D$3:$D$215,$B17,'2005'!$G$3:$G$215)</f>
        <v>21425</v>
      </c>
      <c r="Z17" s="15">
        <f>SUMIF('2005'!$D$3:$D$215,$B17,'2005'!$H$3:$H$215)</f>
        <v>17443</v>
      </c>
      <c r="AA17" s="15">
        <f t="shared" si="12"/>
        <v>1813</v>
      </c>
      <c r="AB17" s="15">
        <f t="shared" si="13"/>
        <v>3982</v>
      </c>
      <c r="AC17" s="16">
        <f t="shared" si="14"/>
        <v>0.9058475280432073</v>
      </c>
      <c r="AD17" s="18">
        <f t="shared" si="15"/>
        <v>0.8141423570595099</v>
      </c>
      <c r="AE17" s="24">
        <f>SUMIF('2004'!$E$4:$E$217,$B17,'2004'!$F$4:$F$217)</f>
        <v>22203</v>
      </c>
      <c r="AF17" s="15">
        <f>SUMIF('2004'!$E$4:$E$217,$B17,'2004'!$G$4:$G$217)</f>
        <v>25912</v>
      </c>
      <c r="AG17" s="15">
        <f>SUMIF('2004'!$E$4:$E$217,$B17,'2004'!$H$4:$H$217)</f>
        <v>18366</v>
      </c>
      <c r="AH17" s="15">
        <f t="shared" si="16"/>
        <v>3837</v>
      </c>
      <c r="AI17" s="15">
        <f t="shared" si="17"/>
        <v>7546</v>
      </c>
      <c r="AJ17" s="16">
        <f t="shared" si="18"/>
        <v>0.8271855154708823</v>
      </c>
      <c r="AK17" s="18">
        <f t="shared" si="19"/>
        <v>0.7087835751775239</v>
      </c>
    </row>
    <row r="18" spans="1:37" ht="20.25" customHeight="1">
      <c r="A18" s="187"/>
      <c r="B18" s="17" t="s">
        <v>19</v>
      </c>
      <c r="C18" s="24" t="e">
        <f>SUMIF(#REF!,$B18,#REF!)</f>
        <v>#REF!</v>
      </c>
      <c r="D18" s="15" t="e">
        <f>SUMIF(#REF!,$B18,#REF!)</f>
        <v>#REF!</v>
      </c>
      <c r="E18" s="15" t="e">
        <f>SUMIF(#REF!,$B18,#REF!)</f>
        <v>#REF!</v>
      </c>
      <c r="F18" s="153" t="e">
        <f t="shared" si="0"/>
        <v>#REF!</v>
      </c>
      <c r="G18" s="15" t="e">
        <f t="shared" si="1"/>
        <v>#REF!</v>
      </c>
      <c r="H18" s="16" t="e">
        <f t="shared" si="2"/>
        <v>#REF!</v>
      </c>
      <c r="I18" s="18" t="e">
        <f t="shared" si="3"/>
        <v>#REF!</v>
      </c>
      <c r="J18" s="24">
        <f>SUMIF('2007'!$D$3:$D$218,$B18,'2007'!$G$3:$G$218)</f>
        <v>2652</v>
      </c>
      <c r="K18" s="15">
        <f>SUMIF('2007'!$D$3:$D$218,$B18,'2007'!$H$3:$H$218)</f>
        <v>2968</v>
      </c>
      <c r="L18" s="15">
        <f>SUMIF('2007'!$D$3:$D$218,$B18,'2007'!$I$3:$I$218)</f>
        <v>2630</v>
      </c>
      <c r="M18" s="15">
        <f t="shared" si="4"/>
        <v>22</v>
      </c>
      <c r="N18" s="15">
        <f t="shared" si="5"/>
        <v>338</v>
      </c>
      <c r="O18" s="16">
        <f t="shared" si="6"/>
        <v>0.9917043740573153</v>
      </c>
      <c r="P18" s="18">
        <f t="shared" si="7"/>
        <v>0.8861185983827493</v>
      </c>
      <c r="Q18" s="24">
        <f>SUMIF('2006'!$D$3:$D$216,$B18,'2006'!$G$3:$G$216)</f>
        <v>2676</v>
      </c>
      <c r="R18" s="15">
        <f>SUMIF('2006'!$D$3:$D$216,$B18,'2006'!$H$3:$H$216)</f>
        <v>3024</v>
      </c>
      <c r="S18" s="15">
        <f>SUMIF('2006'!$D$3:$D$216,$B18,'2006'!$I$3:$I$216)</f>
        <v>2583</v>
      </c>
      <c r="T18" s="15">
        <f t="shared" si="8"/>
        <v>93</v>
      </c>
      <c r="U18" s="15">
        <f t="shared" si="9"/>
        <v>441</v>
      </c>
      <c r="V18" s="16">
        <f t="shared" si="10"/>
        <v>0.9652466367713004</v>
      </c>
      <c r="W18" s="18">
        <f t="shared" si="11"/>
        <v>0.8541666666666666</v>
      </c>
      <c r="X18" s="24">
        <f>SUMIF('2005'!$D$3:$D$215,$B18,'2005'!$F$3:$F$215)</f>
        <v>2951</v>
      </c>
      <c r="Y18" s="15">
        <f>SUMIF('2005'!$D$3:$D$215,$B18,'2005'!$G$3:$G$215)</f>
        <v>3479</v>
      </c>
      <c r="Z18" s="15">
        <f>SUMIF('2005'!$D$3:$D$215,$B18,'2005'!$H$3:$H$215)</f>
        <v>2818</v>
      </c>
      <c r="AA18" s="15">
        <f t="shared" si="12"/>
        <v>133</v>
      </c>
      <c r="AB18" s="15">
        <f t="shared" si="13"/>
        <v>661</v>
      </c>
      <c r="AC18" s="16">
        <f t="shared" si="14"/>
        <v>0.954930532023043</v>
      </c>
      <c r="AD18" s="18">
        <f t="shared" si="15"/>
        <v>0.8100028743891923</v>
      </c>
      <c r="AE18" s="24">
        <f>SUMIF('2004'!$E$4:$E$217,$B18,'2004'!$F$4:$F$217)</f>
        <v>3064</v>
      </c>
      <c r="AF18" s="15">
        <f>SUMIF('2004'!$E$4:$E$217,$B18,'2004'!$G$4:$G$217)</f>
        <v>3677</v>
      </c>
      <c r="AG18" s="15">
        <f>SUMIF('2004'!$E$4:$E$217,$B18,'2004'!$H$4:$H$217)</f>
        <v>2876</v>
      </c>
      <c r="AH18" s="15">
        <f t="shared" si="16"/>
        <v>188</v>
      </c>
      <c r="AI18" s="15">
        <f t="shared" si="17"/>
        <v>801</v>
      </c>
      <c r="AJ18" s="16">
        <f t="shared" si="18"/>
        <v>0.9386422976501305</v>
      </c>
      <c r="AK18" s="18">
        <f t="shared" si="19"/>
        <v>0.7821593690508567</v>
      </c>
    </row>
    <row r="19" spans="1:37" ht="20.25" customHeight="1">
      <c r="A19" s="187"/>
      <c r="B19" s="17" t="s">
        <v>8</v>
      </c>
      <c r="C19" s="24" t="e">
        <f>SUMIF(#REF!,$B19,#REF!)</f>
        <v>#REF!</v>
      </c>
      <c r="D19" s="15" t="e">
        <f>SUMIF(#REF!,$B19,#REF!)</f>
        <v>#REF!</v>
      </c>
      <c r="E19" s="15" t="e">
        <f>SUMIF(#REF!,$B19,#REF!)</f>
        <v>#REF!</v>
      </c>
      <c r="F19" s="153" t="e">
        <f t="shared" si="0"/>
        <v>#REF!</v>
      </c>
      <c r="G19" s="15" t="e">
        <f t="shared" si="1"/>
        <v>#REF!</v>
      </c>
      <c r="H19" s="16" t="e">
        <f t="shared" si="2"/>
        <v>#REF!</v>
      </c>
      <c r="I19" s="18" t="e">
        <f t="shared" si="3"/>
        <v>#REF!</v>
      </c>
      <c r="J19" s="24">
        <f>SUMIF('2007'!$D$3:$D$218,$B19,'2007'!$G$3:$G$218)</f>
        <v>34331</v>
      </c>
      <c r="K19" s="15">
        <f>SUMIF('2007'!$D$3:$D$218,$B19,'2007'!$H$3:$H$218)</f>
        <v>37662</v>
      </c>
      <c r="L19" s="15">
        <f>SUMIF('2007'!$D$3:$D$218,$B19,'2007'!$I$3:$I$218)</f>
        <v>36873</v>
      </c>
      <c r="M19" s="15">
        <f t="shared" si="4"/>
        <v>-2542</v>
      </c>
      <c r="N19" s="15">
        <f t="shared" si="5"/>
        <v>789</v>
      </c>
      <c r="O19" s="16">
        <f t="shared" si="6"/>
        <v>1.0740438670589263</v>
      </c>
      <c r="P19" s="18">
        <f t="shared" si="7"/>
        <v>0.9790505018320854</v>
      </c>
      <c r="Q19" s="24">
        <f>SUMIF('2006'!$D$3:$D$216,$B19,'2006'!$G$3:$G$216)</f>
        <v>34556</v>
      </c>
      <c r="R19" s="15">
        <f>SUMIF('2006'!$D$3:$D$216,$B19,'2006'!$H$3:$H$216)</f>
        <v>38132</v>
      </c>
      <c r="S19" s="15">
        <f>SUMIF('2006'!$D$3:$D$216,$B19,'2006'!$I$3:$I$216)</f>
        <v>36768</v>
      </c>
      <c r="T19" s="15">
        <f t="shared" si="8"/>
        <v>-2212</v>
      </c>
      <c r="U19" s="15">
        <f t="shared" si="9"/>
        <v>1364</v>
      </c>
      <c r="V19" s="16">
        <f t="shared" si="10"/>
        <v>1.064012038430374</v>
      </c>
      <c r="W19" s="18">
        <f t="shared" si="11"/>
        <v>0.9642295185146333</v>
      </c>
      <c r="X19" s="24">
        <f>SUMIF('2005'!$D$3:$D$215,$B19,'2005'!$F$3:$F$215)</f>
        <v>33941</v>
      </c>
      <c r="Y19" s="15">
        <f>SUMIF('2005'!$D$3:$D$215,$B19,'2005'!$G$3:$G$215)</f>
        <v>38060</v>
      </c>
      <c r="Z19" s="15">
        <f>SUMIF('2005'!$D$3:$D$215,$B19,'2005'!$H$3:$H$215)</f>
        <v>34107</v>
      </c>
      <c r="AA19" s="15">
        <f t="shared" si="12"/>
        <v>-166</v>
      </c>
      <c r="AB19" s="15">
        <f t="shared" si="13"/>
        <v>3953</v>
      </c>
      <c r="AC19" s="16">
        <f t="shared" si="14"/>
        <v>1.0048908399870364</v>
      </c>
      <c r="AD19" s="18">
        <f t="shared" si="15"/>
        <v>0.8961376773515501</v>
      </c>
      <c r="AE19" s="24">
        <f>SUMIF('2004'!$E$4:$E$217,$B19,'2004'!$F$4:$F$217)</f>
        <v>35042</v>
      </c>
      <c r="AF19" s="15">
        <f>SUMIF('2004'!$E$4:$E$217,$B19,'2004'!$G$4:$G$217)</f>
        <v>39183</v>
      </c>
      <c r="AG19" s="15">
        <f>SUMIF('2004'!$E$4:$E$217,$B19,'2004'!$H$4:$H$217)</f>
        <v>35431</v>
      </c>
      <c r="AH19" s="15">
        <f t="shared" si="16"/>
        <v>-389</v>
      </c>
      <c r="AI19" s="15">
        <f t="shared" si="17"/>
        <v>3752</v>
      </c>
      <c r="AJ19" s="16">
        <f t="shared" si="18"/>
        <v>1.0111009645568176</v>
      </c>
      <c r="AK19" s="18">
        <f t="shared" si="19"/>
        <v>0.9042441875303066</v>
      </c>
    </row>
    <row r="20" spans="1:37" ht="20.25" customHeight="1">
      <c r="A20" s="187"/>
      <c r="B20" s="17" t="s">
        <v>20</v>
      </c>
      <c r="C20" s="24" t="e">
        <f>SUMIF(#REF!,$B20,#REF!)</f>
        <v>#REF!</v>
      </c>
      <c r="D20" s="15" t="e">
        <f>SUMIF(#REF!,$B20,#REF!)</f>
        <v>#REF!</v>
      </c>
      <c r="E20" s="15" t="e">
        <f>SUMIF(#REF!,$B20,#REF!)</f>
        <v>#REF!</v>
      </c>
      <c r="F20" s="153" t="e">
        <f t="shared" si="0"/>
        <v>#REF!</v>
      </c>
      <c r="G20" s="15" t="e">
        <f t="shared" si="1"/>
        <v>#REF!</v>
      </c>
      <c r="H20" s="16" t="e">
        <f t="shared" si="2"/>
        <v>#REF!</v>
      </c>
      <c r="I20" s="18" t="e">
        <f t="shared" si="3"/>
        <v>#REF!</v>
      </c>
      <c r="J20" s="24">
        <f>SUMIF('2007'!$D$3:$D$218,$B20,'2007'!$G$3:$G$218)</f>
        <v>16927</v>
      </c>
      <c r="K20" s="15">
        <f>SUMIF('2007'!$D$3:$D$218,$B20,'2007'!$H$3:$H$218)</f>
        <v>18486</v>
      </c>
      <c r="L20" s="15">
        <f>SUMIF('2007'!$D$3:$D$218,$B20,'2007'!$I$3:$I$218)</f>
        <v>17942</v>
      </c>
      <c r="M20" s="15">
        <f t="shared" si="4"/>
        <v>-1015</v>
      </c>
      <c r="N20" s="15">
        <f t="shared" si="5"/>
        <v>544</v>
      </c>
      <c r="O20" s="16">
        <f t="shared" si="6"/>
        <v>1.0599633721273705</v>
      </c>
      <c r="P20" s="18">
        <f t="shared" si="7"/>
        <v>0.9705723250027047</v>
      </c>
      <c r="Q20" s="24">
        <f>SUMIF('2006'!$D$3:$D$216,$B20,'2006'!$G$3:$G$216)</f>
        <v>17234</v>
      </c>
      <c r="R20" s="15">
        <f>SUMIF('2006'!$D$3:$D$216,$B20,'2006'!$H$3:$H$216)</f>
        <v>19485</v>
      </c>
      <c r="S20" s="15">
        <f>SUMIF('2006'!$D$3:$D$216,$B20,'2006'!$I$3:$I$216)</f>
        <v>18395</v>
      </c>
      <c r="T20" s="15">
        <f t="shared" si="8"/>
        <v>-1161</v>
      </c>
      <c r="U20" s="15">
        <f t="shared" si="9"/>
        <v>1090</v>
      </c>
      <c r="V20" s="16">
        <f t="shared" si="10"/>
        <v>1.0673668330045258</v>
      </c>
      <c r="W20" s="18">
        <f t="shared" si="11"/>
        <v>0.9440595329740826</v>
      </c>
      <c r="X20" s="24">
        <f>SUMIF('2005'!$D$3:$D$215,$B20,'2005'!$F$3:$F$215)</f>
        <v>17447</v>
      </c>
      <c r="Y20" s="15">
        <f>SUMIF('2005'!$D$3:$D$215,$B20,'2005'!$G$3:$G$215)</f>
        <v>20489</v>
      </c>
      <c r="Z20" s="15">
        <f>SUMIF('2005'!$D$3:$D$215,$B20,'2005'!$H$3:$H$215)</f>
        <v>17655</v>
      </c>
      <c r="AA20" s="15">
        <f t="shared" si="12"/>
        <v>-208</v>
      </c>
      <c r="AB20" s="15">
        <f t="shared" si="13"/>
        <v>2834</v>
      </c>
      <c r="AC20" s="16">
        <f t="shared" si="14"/>
        <v>1.0119218203702642</v>
      </c>
      <c r="AD20" s="18">
        <f t="shared" si="15"/>
        <v>0.8616818780809214</v>
      </c>
      <c r="AE20" s="24">
        <f>SUMIF('2004'!$E$4:$E$217,$B20,'2004'!$F$4:$F$217)</f>
        <v>17537</v>
      </c>
      <c r="AF20" s="15">
        <f>SUMIF('2004'!$E$4:$E$217,$B20,'2004'!$G$4:$G$217)</f>
        <v>20563</v>
      </c>
      <c r="AG20" s="15">
        <f>SUMIF('2004'!$E$4:$E$217,$B20,'2004'!$H$4:$H$217)</f>
        <v>17577</v>
      </c>
      <c r="AH20" s="15">
        <f t="shared" si="16"/>
        <v>-40</v>
      </c>
      <c r="AI20" s="15">
        <f t="shared" si="17"/>
        <v>2986</v>
      </c>
      <c r="AJ20" s="16">
        <f t="shared" si="18"/>
        <v>1.002280891828705</v>
      </c>
      <c r="AK20" s="18">
        <f t="shared" si="19"/>
        <v>0.854787725526431</v>
      </c>
    </row>
    <row r="21" spans="1:37" ht="20.25" customHeight="1" thickBot="1">
      <c r="A21" s="188"/>
      <c r="B21" s="25" t="s">
        <v>457</v>
      </c>
      <c r="C21" s="26" t="e">
        <f>SUM(C8:C20)</f>
        <v>#REF!</v>
      </c>
      <c r="D21" s="27" t="e">
        <f>SUM(D8:D20)</f>
        <v>#REF!</v>
      </c>
      <c r="E21" s="27" t="e">
        <f>SUM(E8:E20)</f>
        <v>#REF!</v>
      </c>
      <c r="F21" s="154" t="e">
        <f t="shared" si="0"/>
        <v>#REF!</v>
      </c>
      <c r="G21" s="27" t="e">
        <f t="shared" si="1"/>
        <v>#REF!</v>
      </c>
      <c r="H21" s="28" t="e">
        <f t="shared" si="2"/>
        <v>#REF!</v>
      </c>
      <c r="I21" s="29" t="e">
        <f t="shared" si="3"/>
        <v>#REF!</v>
      </c>
      <c r="J21" s="26">
        <f>SUM(J8:J20)</f>
        <v>226906</v>
      </c>
      <c r="K21" s="27">
        <f>SUM(K8:K20)</f>
        <v>252006</v>
      </c>
      <c r="L21" s="27">
        <f>SUM(L8:L20)</f>
        <v>238937</v>
      </c>
      <c r="M21" s="27">
        <f t="shared" si="4"/>
        <v>-12031</v>
      </c>
      <c r="N21" s="27">
        <f t="shared" si="5"/>
        <v>13069</v>
      </c>
      <c r="O21" s="28">
        <f t="shared" si="6"/>
        <v>1.0530219562285703</v>
      </c>
      <c r="P21" s="29">
        <f t="shared" si="7"/>
        <v>0.9481401236478496</v>
      </c>
      <c r="Q21" s="26">
        <f>SUM(Q8:Q20)</f>
        <v>229107</v>
      </c>
      <c r="R21" s="27">
        <f>SUM(R8:R20)</f>
        <v>255616</v>
      </c>
      <c r="S21" s="27">
        <f>SUM(S8:S20)</f>
        <v>234715</v>
      </c>
      <c r="T21" s="27">
        <f t="shared" si="8"/>
        <v>-5608</v>
      </c>
      <c r="U21" s="27">
        <f t="shared" si="9"/>
        <v>20901</v>
      </c>
      <c r="V21" s="28">
        <f t="shared" si="10"/>
        <v>1.024477645816147</v>
      </c>
      <c r="W21" s="29">
        <f t="shared" si="11"/>
        <v>0.9182328179769654</v>
      </c>
      <c r="X21" s="26">
        <f>SUM(X8:X20)</f>
        <v>235716</v>
      </c>
      <c r="Y21" s="27">
        <f>SUM(Y8:Y20)</f>
        <v>267631</v>
      </c>
      <c r="Z21" s="27">
        <f>SUM(Z8:Z20)</f>
        <v>230066</v>
      </c>
      <c r="AA21" s="27">
        <f t="shared" si="12"/>
        <v>5650</v>
      </c>
      <c r="AB21" s="27">
        <f t="shared" si="13"/>
        <v>37565</v>
      </c>
      <c r="AC21" s="28">
        <f t="shared" si="14"/>
        <v>0.9760304773541041</v>
      </c>
      <c r="AD21" s="29">
        <f t="shared" si="15"/>
        <v>0.8596388310771174</v>
      </c>
      <c r="AE21" s="26">
        <f>SUM(AE8:AE20)</f>
        <v>242934</v>
      </c>
      <c r="AF21" s="27">
        <f>SUM(AF8:AF20)</f>
        <v>277952</v>
      </c>
      <c r="AG21" s="27">
        <f>SUM(AG8:AG20)</f>
        <v>233452</v>
      </c>
      <c r="AH21" s="27">
        <f t="shared" si="16"/>
        <v>9482</v>
      </c>
      <c r="AI21" s="27">
        <f t="shared" si="17"/>
        <v>44500</v>
      </c>
      <c r="AJ21" s="28">
        <f t="shared" si="18"/>
        <v>0.9609688228078408</v>
      </c>
      <c r="AK21" s="29">
        <f t="shared" si="19"/>
        <v>0.8399004144600507</v>
      </c>
    </row>
    <row r="22" spans="1:37" ht="20.25" customHeight="1" thickBot="1">
      <c r="A22" s="189" t="s">
        <v>458</v>
      </c>
      <c r="B22" s="190"/>
      <c r="C22" s="30" t="e">
        <f>SUM(C7,C21)</f>
        <v>#REF!</v>
      </c>
      <c r="D22" s="31" t="e">
        <f>SUM(D7,D21)</f>
        <v>#REF!</v>
      </c>
      <c r="E22" s="31" t="e">
        <f>SUM(E7,E21)</f>
        <v>#REF!</v>
      </c>
      <c r="F22" s="155" t="e">
        <f t="shared" si="0"/>
        <v>#REF!</v>
      </c>
      <c r="G22" s="31" t="e">
        <f t="shared" si="1"/>
        <v>#REF!</v>
      </c>
      <c r="H22" s="32" t="e">
        <f t="shared" si="2"/>
        <v>#REF!</v>
      </c>
      <c r="I22" s="33" t="e">
        <f t="shared" si="3"/>
        <v>#REF!</v>
      </c>
      <c r="J22" s="30">
        <f>SUM(J7,J21)</f>
        <v>346470</v>
      </c>
      <c r="K22" s="31">
        <f>SUM(K7,K21)</f>
        <v>384738</v>
      </c>
      <c r="L22" s="31">
        <f>SUM(L7,L21)</f>
        <v>368378</v>
      </c>
      <c r="M22" s="31">
        <f t="shared" si="4"/>
        <v>-21908</v>
      </c>
      <c r="N22" s="31">
        <f t="shared" si="5"/>
        <v>16360</v>
      </c>
      <c r="O22" s="32">
        <f t="shared" si="6"/>
        <v>1.063232025860825</v>
      </c>
      <c r="P22" s="33">
        <f t="shared" si="7"/>
        <v>0.9574775561550978</v>
      </c>
      <c r="Q22" s="30">
        <f>SUM(Q7,Q21)</f>
        <v>348776</v>
      </c>
      <c r="R22" s="31">
        <f>SUM(R7,R21)</f>
        <v>387993</v>
      </c>
      <c r="S22" s="31">
        <f>SUM(S7,S21)</f>
        <v>363836</v>
      </c>
      <c r="T22" s="31">
        <f t="shared" si="8"/>
        <v>-15060</v>
      </c>
      <c r="U22" s="31">
        <f t="shared" si="9"/>
        <v>24157</v>
      </c>
      <c r="V22" s="32">
        <f t="shared" si="10"/>
        <v>1.0431795765763698</v>
      </c>
      <c r="W22" s="33">
        <f t="shared" si="11"/>
        <v>0.9377385674483818</v>
      </c>
      <c r="X22" s="30">
        <f>SUM(X7,X21)</f>
        <v>353908</v>
      </c>
      <c r="Y22" s="31">
        <f>SUM(Y7,Y21)</f>
        <v>396090</v>
      </c>
      <c r="Z22" s="31">
        <f>SUM(Z7,Z21)</f>
        <v>355370</v>
      </c>
      <c r="AA22" s="31">
        <f t="shared" si="12"/>
        <v>-1462</v>
      </c>
      <c r="AB22" s="31">
        <f t="shared" si="13"/>
        <v>40720</v>
      </c>
      <c r="AC22" s="32">
        <f t="shared" si="14"/>
        <v>1.0041310171004894</v>
      </c>
      <c r="AD22" s="33">
        <f t="shared" si="15"/>
        <v>0.897195081925825</v>
      </c>
      <c r="AE22" s="30">
        <f>SUM(AE7,AE21)</f>
        <v>363948</v>
      </c>
      <c r="AF22" s="31">
        <f>SUM(AF7,AF21)</f>
        <v>409261</v>
      </c>
      <c r="AG22" s="31">
        <f>SUM(AG7,AG21)</f>
        <v>361577</v>
      </c>
      <c r="AH22" s="31">
        <f t="shared" si="16"/>
        <v>2371</v>
      </c>
      <c r="AI22" s="31">
        <f t="shared" si="17"/>
        <v>47684</v>
      </c>
      <c r="AJ22" s="32">
        <f t="shared" si="18"/>
        <v>0.9934853330695594</v>
      </c>
      <c r="AK22" s="33">
        <f t="shared" si="19"/>
        <v>0.8834875543968275</v>
      </c>
    </row>
    <row r="23" spans="6:34" ht="20.25" customHeight="1">
      <c r="F23" s="14"/>
      <c r="M23" s="14"/>
      <c r="T23" s="14"/>
      <c r="AA23" s="14"/>
      <c r="AH23" s="14"/>
    </row>
  </sheetData>
  <mergeCells count="35">
    <mergeCell ref="C1:I1"/>
    <mergeCell ref="C2:C3"/>
    <mergeCell ref="D2:D3"/>
    <mergeCell ref="E2:E3"/>
    <mergeCell ref="F2:G2"/>
    <mergeCell ref="H2:I2"/>
    <mergeCell ref="Z2:Z3"/>
    <mergeCell ref="AA2:AB2"/>
    <mergeCell ref="AC2:AD2"/>
    <mergeCell ref="Q1:W1"/>
    <mergeCell ref="Q2:Q3"/>
    <mergeCell ref="R2:R3"/>
    <mergeCell ref="S2:S3"/>
    <mergeCell ref="T2:U2"/>
    <mergeCell ref="V2:W2"/>
    <mergeCell ref="X1:AD1"/>
    <mergeCell ref="A4:A7"/>
    <mergeCell ref="A8:A21"/>
    <mergeCell ref="A22:B22"/>
    <mergeCell ref="A1:A3"/>
    <mergeCell ref="B1:B3"/>
    <mergeCell ref="AH2:AI2"/>
    <mergeCell ref="AJ2:AK2"/>
    <mergeCell ref="AE1:AK1"/>
    <mergeCell ref="AE2:AE3"/>
    <mergeCell ref="AF2:AF3"/>
    <mergeCell ref="AG2:AG3"/>
    <mergeCell ref="X2:X3"/>
    <mergeCell ref="Y2:Y3"/>
    <mergeCell ref="J1:P1"/>
    <mergeCell ref="J2:J3"/>
    <mergeCell ref="K2:K3"/>
    <mergeCell ref="L2:L3"/>
    <mergeCell ref="M2:N2"/>
    <mergeCell ref="O2:P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38"/>
  <sheetViews>
    <sheetView workbookViewId="0" topLeftCell="A1">
      <pane ySplit="3" topLeftCell="BM4" activePane="bottomLeft" state="frozen"/>
      <selection pane="topLeft" activeCell="A1" sqref="A1"/>
      <selection pane="bottomLeft" activeCell="L14" sqref="L14"/>
    </sheetView>
  </sheetViews>
  <sheetFormatPr defaultColWidth="8.88671875" defaultRowHeight="22.5" customHeight="1"/>
  <cols>
    <col min="1" max="1" width="5.6640625" style="0" bestFit="1" customWidth="1"/>
    <col min="2" max="2" width="10.99609375" style="0" bestFit="1" customWidth="1"/>
    <col min="3" max="11" width="7.21484375" style="0" customWidth="1"/>
  </cols>
  <sheetData>
    <row r="2" spans="1:11" ht="22.5" customHeight="1">
      <c r="A2" s="192" t="s">
        <v>487</v>
      </c>
      <c r="B2" s="194" t="s">
        <v>488</v>
      </c>
      <c r="C2" s="192" t="s">
        <v>3</v>
      </c>
      <c r="D2" s="193"/>
      <c r="E2" s="194"/>
      <c r="F2" s="192" t="s">
        <v>12</v>
      </c>
      <c r="G2" s="193"/>
      <c r="H2" s="194"/>
      <c r="I2" s="192" t="s">
        <v>489</v>
      </c>
      <c r="J2" s="193"/>
      <c r="K2" s="194"/>
    </row>
    <row r="3" spans="1:11" ht="22.5" customHeight="1">
      <c r="A3" s="195"/>
      <c r="B3" s="196"/>
      <c r="C3" s="49" t="s">
        <v>26</v>
      </c>
      <c r="D3" s="51" t="s">
        <v>25</v>
      </c>
      <c r="E3" s="50" t="s">
        <v>490</v>
      </c>
      <c r="F3" s="49" t="s">
        <v>26</v>
      </c>
      <c r="G3" s="51" t="s">
        <v>25</v>
      </c>
      <c r="H3" s="50" t="s">
        <v>490</v>
      </c>
      <c r="I3" s="49" t="s">
        <v>26</v>
      </c>
      <c r="J3" s="51" t="s">
        <v>25</v>
      </c>
      <c r="K3" s="50" t="s">
        <v>490</v>
      </c>
    </row>
    <row r="4" spans="1:11" ht="22.5" customHeight="1">
      <c r="A4" s="197">
        <v>2004</v>
      </c>
      <c r="B4" s="52" t="s">
        <v>491</v>
      </c>
      <c r="C4" s="57">
        <v>12925</v>
      </c>
      <c r="D4" s="58">
        <v>74055</v>
      </c>
      <c r="E4" s="56">
        <f>SUM(C4:D4)</f>
        <v>86980</v>
      </c>
      <c r="F4" s="57">
        <v>108198</v>
      </c>
      <c r="G4" s="58">
        <v>169855</v>
      </c>
      <c r="H4" s="56">
        <f>SUM(F4:G4)</f>
        <v>278053</v>
      </c>
      <c r="I4" s="57">
        <f>SUM(C4,F4)</f>
        <v>121123</v>
      </c>
      <c r="J4" s="58">
        <f>SUM(D4,G4)</f>
        <v>243910</v>
      </c>
      <c r="K4" s="56">
        <f>SUM(I4:J4)</f>
        <v>365033</v>
      </c>
    </row>
    <row r="5" spans="1:11" ht="22.5" customHeight="1">
      <c r="A5" s="198"/>
      <c r="B5" s="53" t="s">
        <v>492</v>
      </c>
      <c r="C5" s="59">
        <f>C4-C10</f>
        <v>-391</v>
      </c>
      <c r="D5" s="60">
        <f aca="true" t="shared" si="0" ref="D5:K5">D4-D10</f>
        <v>-1881</v>
      </c>
      <c r="E5" s="61">
        <f t="shared" si="0"/>
        <v>-2272</v>
      </c>
      <c r="F5" s="59">
        <f t="shared" si="0"/>
        <v>-7176</v>
      </c>
      <c r="G5" s="60">
        <f t="shared" si="0"/>
        <v>11056</v>
      </c>
      <c r="H5" s="61">
        <f t="shared" si="0"/>
        <v>3880</v>
      </c>
      <c r="I5" s="59">
        <f t="shared" si="0"/>
        <v>-7567</v>
      </c>
      <c r="J5" s="60">
        <f t="shared" si="0"/>
        <v>9175</v>
      </c>
      <c r="K5" s="61">
        <f t="shared" si="0"/>
        <v>1608</v>
      </c>
    </row>
    <row r="6" spans="1:11" ht="22.5" customHeight="1">
      <c r="A6" s="198"/>
      <c r="B6" s="54" t="s">
        <v>493</v>
      </c>
      <c r="C6" s="62">
        <f>C5/C4</f>
        <v>-0.03025145067698259</v>
      </c>
      <c r="D6" s="63">
        <f aca="true" t="shared" si="1" ref="D6:K6">D5/D4</f>
        <v>-0.025400040510431435</v>
      </c>
      <c r="E6" s="64">
        <f t="shared" si="1"/>
        <v>-0.026120947344217063</v>
      </c>
      <c r="F6" s="62">
        <f t="shared" si="1"/>
        <v>-0.06632285254810626</v>
      </c>
      <c r="G6" s="63">
        <f t="shared" si="1"/>
        <v>0.06509081275205322</v>
      </c>
      <c r="H6" s="64">
        <f t="shared" si="1"/>
        <v>0.01395417420419848</v>
      </c>
      <c r="I6" s="62">
        <f t="shared" si="1"/>
        <v>-0.062473683775996304</v>
      </c>
      <c r="J6" s="63">
        <f t="shared" si="1"/>
        <v>0.037616333893649295</v>
      </c>
      <c r="K6" s="64">
        <f t="shared" si="1"/>
        <v>0.004405081184440858</v>
      </c>
    </row>
    <row r="7" spans="1:11" ht="22.5" customHeight="1">
      <c r="A7" s="198"/>
      <c r="B7" s="53" t="s">
        <v>467</v>
      </c>
      <c r="C7" s="59">
        <v>13854</v>
      </c>
      <c r="D7" s="60">
        <v>82273</v>
      </c>
      <c r="E7" s="61">
        <f>SUM(C7:D7)</f>
        <v>96127</v>
      </c>
      <c r="F7" s="59">
        <v>117947</v>
      </c>
      <c r="G7" s="60">
        <v>197487</v>
      </c>
      <c r="H7" s="61">
        <f>SUM(F7:G7)</f>
        <v>315434</v>
      </c>
      <c r="I7" s="59">
        <f>SUM(C7,F7)</f>
        <v>131801</v>
      </c>
      <c r="J7" s="60">
        <f>SUM(D7,G7)</f>
        <v>279760</v>
      </c>
      <c r="K7" s="61">
        <f>SUM(I7:J7)</f>
        <v>411561</v>
      </c>
    </row>
    <row r="8" spans="1:11" ht="22.5" customHeight="1">
      <c r="A8" s="198"/>
      <c r="B8" s="53" t="s">
        <v>494</v>
      </c>
      <c r="C8" s="59">
        <f aca="true" t="shared" si="2" ref="C8:K8">C7-C10</f>
        <v>538</v>
      </c>
      <c r="D8" s="60">
        <f t="shared" si="2"/>
        <v>6337</v>
      </c>
      <c r="E8" s="61">
        <f t="shared" si="2"/>
        <v>6875</v>
      </c>
      <c r="F8" s="59">
        <f t="shared" si="2"/>
        <v>2573</v>
      </c>
      <c r="G8" s="60">
        <f t="shared" si="2"/>
        <v>38688</v>
      </c>
      <c r="H8" s="61">
        <f t="shared" si="2"/>
        <v>41261</v>
      </c>
      <c r="I8" s="59">
        <f t="shared" si="2"/>
        <v>3111</v>
      </c>
      <c r="J8" s="60">
        <f t="shared" si="2"/>
        <v>45025</v>
      </c>
      <c r="K8" s="61">
        <f t="shared" si="2"/>
        <v>48136</v>
      </c>
    </row>
    <row r="9" spans="1:11" ht="22.5" customHeight="1">
      <c r="A9" s="198"/>
      <c r="B9" s="54" t="s">
        <v>495</v>
      </c>
      <c r="C9" s="62">
        <f aca="true" t="shared" si="3" ref="C9:K9">C8/C7</f>
        <v>0.038833549877291755</v>
      </c>
      <c r="D9" s="63">
        <f t="shared" si="3"/>
        <v>0.07702405406390918</v>
      </c>
      <c r="E9" s="64">
        <f t="shared" si="3"/>
        <v>0.07151996837517034</v>
      </c>
      <c r="F9" s="62">
        <f t="shared" si="3"/>
        <v>0.021814882955903923</v>
      </c>
      <c r="G9" s="63">
        <f t="shared" si="3"/>
        <v>0.19590150237737167</v>
      </c>
      <c r="H9" s="64">
        <f t="shared" si="3"/>
        <v>0.13080707850136636</v>
      </c>
      <c r="I9" s="62">
        <f t="shared" si="3"/>
        <v>0.023603766284019088</v>
      </c>
      <c r="J9" s="63">
        <f t="shared" si="3"/>
        <v>0.16094152130397485</v>
      </c>
      <c r="K9" s="64">
        <f t="shared" si="3"/>
        <v>0.11695957585874268</v>
      </c>
    </row>
    <row r="10" spans="1:11" ht="22.5" customHeight="1">
      <c r="A10" s="199"/>
      <c r="B10" s="55" t="s">
        <v>468</v>
      </c>
      <c r="C10" s="65">
        <v>13316</v>
      </c>
      <c r="D10" s="66">
        <v>75936</v>
      </c>
      <c r="E10" s="67">
        <f>SUM(C10:D10)</f>
        <v>89252</v>
      </c>
      <c r="F10" s="65">
        <v>115374</v>
      </c>
      <c r="G10" s="66">
        <v>158799</v>
      </c>
      <c r="H10" s="67">
        <f>SUM(F10:G10)</f>
        <v>274173</v>
      </c>
      <c r="I10" s="65">
        <f>SUM(C10,F10)</f>
        <v>128690</v>
      </c>
      <c r="J10" s="66">
        <f>SUM(D10,G10)</f>
        <v>234735</v>
      </c>
      <c r="K10" s="67">
        <f>SUM(I10:J10)</f>
        <v>363425</v>
      </c>
    </row>
    <row r="11" spans="1:11" ht="22.5" customHeight="1">
      <c r="A11" s="197">
        <v>2005</v>
      </c>
      <c r="B11" s="52" t="s">
        <v>491</v>
      </c>
      <c r="C11" s="57">
        <v>12700</v>
      </c>
      <c r="D11" s="58">
        <v>73145</v>
      </c>
      <c r="E11" s="56">
        <f>SUM(C11:D11)</f>
        <v>85845</v>
      </c>
      <c r="F11" s="57">
        <v>107962</v>
      </c>
      <c r="G11" s="58">
        <v>165466</v>
      </c>
      <c r="H11" s="56">
        <f>SUM(F11:G11)</f>
        <v>273428</v>
      </c>
      <c r="I11" s="57">
        <f>SUM(C11,F11)</f>
        <v>120662</v>
      </c>
      <c r="J11" s="58">
        <f>SUM(D11,G11)</f>
        <v>238611</v>
      </c>
      <c r="K11" s="56">
        <f>SUM(I11:J11)</f>
        <v>359273</v>
      </c>
    </row>
    <row r="12" spans="1:11" ht="22.5" customHeight="1">
      <c r="A12" s="198"/>
      <c r="B12" s="53" t="s">
        <v>492</v>
      </c>
      <c r="C12" s="59">
        <f>C11-C17</f>
        <v>-683</v>
      </c>
      <c r="D12" s="60">
        <f aca="true" t="shared" si="4" ref="D12:K12">D11-D17</f>
        <v>-2271</v>
      </c>
      <c r="E12" s="61">
        <f t="shared" si="4"/>
        <v>-2954</v>
      </c>
      <c r="F12" s="59">
        <f t="shared" si="4"/>
        <v>-6596</v>
      </c>
      <c r="G12" s="60">
        <f t="shared" si="4"/>
        <v>8243</v>
      </c>
      <c r="H12" s="61">
        <f t="shared" si="4"/>
        <v>1647</v>
      </c>
      <c r="I12" s="59">
        <f t="shared" si="4"/>
        <v>-7279</v>
      </c>
      <c r="J12" s="60">
        <f t="shared" si="4"/>
        <v>5972</v>
      </c>
      <c r="K12" s="61">
        <f t="shared" si="4"/>
        <v>-1307</v>
      </c>
    </row>
    <row r="13" spans="1:11" ht="22.5" customHeight="1">
      <c r="A13" s="198"/>
      <c r="B13" s="54" t="s">
        <v>493</v>
      </c>
      <c r="C13" s="62">
        <f>C12/C11</f>
        <v>-0.053779527559055115</v>
      </c>
      <c r="D13" s="63">
        <f aca="true" t="shared" si="5" ref="D13:K13">D12/D11</f>
        <v>-0.03104791851801217</v>
      </c>
      <c r="E13" s="64">
        <f t="shared" si="5"/>
        <v>-0.034410856776748794</v>
      </c>
      <c r="F13" s="62">
        <f t="shared" si="5"/>
        <v>-0.06109557066375206</v>
      </c>
      <c r="G13" s="63">
        <f t="shared" si="5"/>
        <v>0.04981688080935056</v>
      </c>
      <c r="H13" s="64">
        <f t="shared" si="5"/>
        <v>0.006023523560132832</v>
      </c>
      <c r="I13" s="62">
        <f t="shared" si="5"/>
        <v>-0.06032553745172465</v>
      </c>
      <c r="J13" s="63">
        <f t="shared" si="5"/>
        <v>0.02502818394793199</v>
      </c>
      <c r="K13" s="64">
        <f t="shared" si="5"/>
        <v>-0.0036379020967342384</v>
      </c>
    </row>
    <row r="14" spans="1:11" ht="22.5" customHeight="1">
      <c r="A14" s="198"/>
      <c r="B14" s="53" t="s">
        <v>467</v>
      </c>
      <c r="C14" s="59">
        <v>13732</v>
      </c>
      <c r="D14" s="60">
        <v>80690</v>
      </c>
      <c r="E14" s="61">
        <f>SUM(C14:D14)</f>
        <v>94422</v>
      </c>
      <c r="F14" s="59">
        <v>117339</v>
      </c>
      <c r="G14" s="60">
        <v>190551</v>
      </c>
      <c r="H14" s="61">
        <f>SUM(F14:G14)</f>
        <v>307890</v>
      </c>
      <c r="I14" s="59">
        <f>SUM(C14,F14)</f>
        <v>131071</v>
      </c>
      <c r="J14" s="60">
        <f>SUM(D14,G14)</f>
        <v>271241</v>
      </c>
      <c r="K14" s="61">
        <f>SUM(I14:J14)</f>
        <v>402312</v>
      </c>
    </row>
    <row r="15" spans="1:11" ht="22.5" customHeight="1">
      <c r="A15" s="198"/>
      <c r="B15" s="53" t="s">
        <v>494</v>
      </c>
      <c r="C15" s="59">
        <f aca="true" t="shared" si="6" ref="C15:K15">C14-C17</f>
        <v>349</v>
      </c>
      <c r="D15" s="60">
        <f t="shared" si="6"/>
        <v>5274</v>
      </c>
      <c r="E15" s="61">
        <f t="shared" si="6"/>
        <v>5623</v>
      </c>
      <c r="F15" s="59">
        <f t="shared" si="6"/>
        <v>2781</v>
      </c>
      <c r="G15" s="60">
        <f t="shared" si="6"/>
        <v>33328</v>
      </c>
      <c r="H15" s="61">
        <f t="shared" si="6"/>
        <v>36109</v>
      </c>
      <c r="I15" s="59">
        <f t="shared" si="6"/>
        <v>3130</v>
      </c>
      <c r="J15" s="60">
        <f t="shared" si="6"/>
        <v>38602</v>
      </c>
      <c r="K15" s="61">
        <f t="shared" si="6"/>
        <v>41732</v>
      </c>
    </row>
    <row r="16" spans="1:11" ht="22.5" customHeight="1">
      <c r="A16" s="198"/>
      <c r="B16" s="54" t="s">
        <v>495</v>
      </c>
      <c r="C16" s="62">
        <f aca="true" t="shared" si="7" ref="C16:K16">C15/C14</f>
        <v>0.025415088843577047</v>
      </c>
      <c r="D16" s="63">
        <f t="shared" si="7"/>
        <v>0.0653612591399182</v>
      </c>
      <c r="E16" s="64">
        <f t="shared" si="7"/>
        <v>0.059551799368791174</v>
      </c>
      <c r="F16" s="62">
        <f t="shared" si="7"/>
        <v>0.023700559916140413</v>
      </c>
      <c r="G16" s="63">
        <f t="shared" si="7"/>
        <v>0.17490330672628326</v>
      </c>
      <c r="H16" s="64">
        <f t="shared" si="7"/>
        <v>0.11727889830783722</v>
      </c>
      <c r="I16" s="62">
        <f t="shared" si="7"/>
        <v>0.02388018707418117</v>
      </c>
      <c r="J16" s="63">
        <f t="shared" si="7"/>
        <v>0.14231624275091156</v>
      </c>
      <c r="K16" s="64">
        <f t="shared" si="7"/>
        <v>0.10373043806796715</v>
      </c>
    </row>
    <row r="17" spans="1:11" ht="22.5" customHeight="1">
      <c r="A17" s="199"/>
      <c r="B17" s="55" t="s">
        <v>468</v>
      </c>
      <c r="C17" s="65">
        <v>13383</v>
      </c>
      <c r="D17" s="66">
        <v>75416</v>
      </c>
      <c r="E17" s="67">
        <f>SUM(C17:D17)</f>
        <v>88799</v>
      </c>
      <c r="F17" s="65">
        <v>114558</v>
      </c>
      <c r="G17" s="66">
        <v>157223</v>
      </c>
      <c r="H17" s="67">
        <f>SUM(F17:G17)</f>
        <v>271781</v>
      </c>
      <c r="I17" s="65">
        <f>SUM(C17,F17)</f>
        <v>127941</v>
      </c>
      <c r="J17" s="66">
        <f>SUM(D17,G17)</f>
        <v>232639</v>
      </c>
      <c r="K17" s="67">
        <f>SUM(I17:J17)</f>
        <v>360580</v>
      </c>
    </row>
    <row r="18" spans="1:11" ht="22.5" customHeight="1">
      <c r="A18" s="197">
        <v>2006</v>
      </c>
      <c r="B18" s="52" t="s">
        <v>491</v>
      </c>
      <c r="C18" s="57">
        <f>SUMIF('2006'!$O$3:$O$216,CONCATENATE($C$2,C$3),'2006'!$G$3:$G$216)</f>
        <v>12329</v>
      </c>
      <c r="D18" s="58">
        <f>SUMIF('2006'!$O$3:$O$216,CONCATENATE($C$2,D$3),'2006'!$G$3:$G$216)</f>
        <v>67752</v>
      </c>
      <c r="E18" s="56">
        <f>SUM(C18:D18)</f>
        <v>80081</v>
      </c>
      <c r="F18" s="57">
        <f>SUMIF('2006'!$O$3:$O$216,CONCATENATE($F$2,F$3),'2006'!$G$3:$G$216)</f>
        <v>107340</v>
      </c>
      <c r="G18" s="58">
        <f>SUMIF('2006'!$O$3:$O$216,CONCATENATE($F$2,G$3),'2006'!$G$3:$G$216)</f>
        <v>161355</v>
      </c>
      <c r="H18" s="56">
        <f>SUM(F18:G18)</f>
        <v>268695</v>
      </c>
      <c r="I18" s="57">
        <f>SUM(C18,F18)</f>
        <v>119669</v>
      </c>
      <c r="J18" s="58">
        <f>SUM(D18,G18)</f>
        <v>229107</v>
      </c>
      <c r="K18" s="56">
        <f>SUM(I18:J18)</f>
        <v>348776</v>
      </c>
    </row>
    <row r="19" spans="1:11" ht="22.5" customHeight="1">
      <c r="A19" s="198"/>
      <c r="B19" s="53" t="s">
        <v>492</v>
      </c>
      <c r="C19" s="59">
        <f aca="true" t="shared" si="8" ref="C19:K19">C18-C24</f>
        <v>-773</v>
      </c>
      <c r="D19" s="60">
        <f t="shared" si="8"/>
        <v>-4084</v>
      </c>
      <c r="E19" s="61">
        <f t="shared" si="8"/>
        <v>-4857</v>
      </c>
      <c r="F19" s="59">
        <f t="shared" si="8"/>
        <v>-8679</v>
      </c>
      <c r="G19" s="60">
        <f t="shared" si="8"/>
        <v>-1524</v>
      </c>
      <c r="H19" s="61">
        <f t="shared" si="8"/>
        <v>-10203</v>
      </c>
      <c r="I19" s="59">
        <f t="shared" si="8"/>
        <v>-9452</v>
      </c>
      <c r="J19" s="60">
        <f t="shared" si="8"/>
        <v>-5608</v>
      </c>
      <c r="K19" s="61">
        <f t="shared" si="8"/>
        <v>-15060</v>
      </c>
    </row>
    <row r="20" spans="1:11" ht="22.5" customHeight="1">
      <c r="A20" s="198"/>
      <c r="B20" s="54" t="s">
        <v>493</v>
      </c>
      <c r="C20" s="62">
        <f aca="true" t="shared" si="9" ref="C20:K20">C19/C18</f>
        <v>-0.06269770459891313</v>
      </c>
      <c r="D20" s="63">
        <f t="shared" si="9"/>
        <v>-0.0602786633604912</v>
      </c>
      <c r="E20" s="64">
        <f t="shared" si="9"/>
        <v>-0.06065109077059477</v>
      </c>
      <c r="F20" s="62">
        <f t="shared" si="9"/>
        <v>-0.08085522638345444</v>
      </c>
      <c r="G20" s="63">
        <f t="shared" si="9"/>
        <v>-0.009445012549967463</v>
      </c>
      <c r="H20" s="64">
        <f t="shared" si="9"/>
        <v>-0.03797242226316083</v>
      </c>
      <c r="I20" s="62">
        <f t="shared" si="9"/>
        <v>-0.0789845323350241</v>
      </c>
      <c r="J20" s="63">
        <f t="shared" si="9"/>
        <v>-0.02447764581614704</v>
      </c>
      <c r="K20" s="64">
        <f t="shared" si="9"/>
        <v>-0.043179576576369935</v>
      </c>
    </row>
    <row r="21" spans="1:11" ht="22.5" customHeight="1">
      <c r="A21" s="198"/>
      <c r="B21" s="53" t="s">
        <v>467</v>
      </c>
      <c r="C21" s="59">
        <f>SUMIF('2006'!$O$3:$O$216,CONCATENATE($C$2,C$3),'2006'!$H$3:$H$216)</f>
        <v>13496</v>
      </c>
      <c r="D21" s="60">
        <f>SUMIF('2006'!$O$3:$O$216,CONCATENATE($C$2,D$3),'2006'!$H$3:$H$216)</f>
        <v>74986</v>
      </c>
      <c r="E21" s="61">
        <f>SUM(C21:D21)</f>
        <v>88482</v>
      </c>
      <c r="F21" s="59">
        <f>SUMIF('2006'!$O$3:$O$216,CONCATENATE($F$2,F$3),'2006'!$H$3:$H$216)</f>
        <v>118881</v>
      </c>
      <c r="G21" s="60">
        <f>SUMIF('2006'!$O$3:$O$216,CONCATENATE($F$2,G$3),'2006'!$H$3:$H$216)</f>
        <v>180630</v>
      </c>
      <c r="H21" s="61">
        <f>SUM(F21:G21)</f>
        <v>299511</v>
      </c>
      <c r="I21" s="59">
        <f>SUM(C21,F21)</f>
        <v>132377</v>
      </c>
      <c r="J21" s="60">
        <f>SUM(D21,G21)</f>
        <v>255616</v>
      </c>
      <c r="K21" s="61">
        <f>SUM(I21:J21)</f>
        <v>387993</v>
      </c>
    </row>
    <row r="22" spans="1:11" ht="22.5" customHeight="1">
      <c r="A22" s="198"/>
      <c r="B22" s="53" t="s">
        <v>494</v>
      </c>
      <c r="C22" s="59">
        <f aca="true" t="shared" si="10" ref="C22:K22">C21-C24</f>
        <v>394</v>
      </c>
      <c r="D22" s="60">
        <f t="shared" si="10"/>
        <v>3150</v>
      </c>
      <c r="E22" s="61">
        <f t="shared" si="10"/>
        <v>3544</v>
      </c>
      <c r="F22" s="59">
        <f t="shared" si="10"/>
        <v>2862</v>
      </c>
      <c r="G22" s="60">
        <f t="shared" si="10"/>
        <v>17751</v>
      </c>
      <c r="H22" s="61">
        <f t="shared" si="10"/>
        <v>20613</v>
      </c>
      <c r="I22" s="59">
        <f t="shared" si="10"/>
        <v>3256</v>
      </c>
      <c r="J22" s="60">
        <f t="shared" si="10"/>
        <v>20901</v>
      </c>
      <c r="K22" s="61">
        <f t="shared" si="10"/>
        <v>24157</v>
      </c>
    </row>
    <row r="23" spans="1:11" ht="22.5" customHeight="1">
      <c r="A23" s="198"/>
      <c r="B23" s="54" t="s">
        <v>495</v>
      </c>
      <c r="C23" s="62">
        <f aca="true" t="shared" si="11" ref="C23:K23">C22/C21</f>
        <v>0.02919383521043272</v>
      </c>
      <c r="D23" s="63">
        <f t="shared" si="11"/>
        <v>0.0420078414637399</v>
      </c>
      <c r="E23" s="64">
        <f t="shared" si="11"/>
        <v>0.04005334418299767</v>
      </c>
      <c r="F23" s="62">
        <f t="shared" si="11"/>
        <v>0.024074494662729956</v>
      </c>
      <c r="G23" s="63">
        <f t="shared" si="11"/>
        <v>0.09827271217405746</v>
      </c>
      <c r="H23" s="64">
        <f t="shared" si="11"/>
        <v>0.06882218015365045</v>
      </c>
      <c r="I23" s="62">
        <f t="shared" si="11"/>
        <v>0.02459641780671869</v>
      </c>
      <c r="J23" s="63">
        <f t="shared" si="11"/>
        <v>0.08176718202303455</v>
      </c>
      <c r="K23" s="64">
        <f t="shared" si="11"/>
        <v>0.0622614325516182</v>
      </c>
    </row>
    <row r="24" spans="1:11" ht="22.5" customHeight="1">
      <c r="A24" s="199"/>
      <c r="B24" s="55" t="s">
        <v>468</v>
      </c>
      <c r="C24" s="65">
        <f>SUMIF('2006'!$O$3:$O$216,CONCATENATE($C$2,C$3),'2006'!$I$3:$I$216)</f>
        <v>13102</v>
      </c>
      <c r="D24" s="66">
        <f>SUMIF('2006'!$O$3:$O$216,CONCATENATE($C$2,D$3),'2006'!$I$3:$I$216)</f>
        <v>71836</v>
      </c>
      <c r="E24" s="67">
        <f>SUM(C24:D24)</f>
        <v>84938</v>
      </c>
      <c r="F24" s="65">
        <f>SUMIF('2006'!$O$3:$O$216,CONCATENATE($F$2,F$3),'2006'!$I$3:$I$216)</f>
        <v>116019</v>
      </c>
      <c r="G24" s="66">
        <f>SUMIF('2006'!$O$3:$O$216,CONCATENATE($F$2,G$3),'2006'!$I$3:$I$216)</f>
        <v>162879</v>
      </c>
      <c r="H24" s="67">
        <f>SUM(F24:G24)</f>
        <v>278898</v>
      </c>
      <c r="I24" s="65">
        <f>SUM(C24,F24)</f>
        <v>129121</v>
      </c>
      <c r="J24" s="66">
        <f>SUM(D24,G24)</f>
        <v>234715</v>
      </c>
      <c r="K24" s="67">
        <f>SUM(I24:J24)</f>
        <v>363836</v>
      </c>
    </row>
    <row r="25" spans="1:11" ht="22.5" customHeight="1">
      <c r="A25" s="197">
        <v>2007</v>
      </c>
      <c r="B25" s="52" t="s">
        <v>491</v>
      </c>
      <c r="C25" s="57">
        <f>SUMIF('2007'!$O$3:$O$218,CONCATENATE($C$2,C$3),'2007'!$G$3:$G$218)</f>
        <v>12070</v>
      </c>
      <c r="D25" s="58">
        <f>SUMIF('2007'!$O$3:$O$218,CONCATENATE($C$2,D$3),'2007'!$G$3:$G$218)</f>
        <v>66721</v>
      </c>
      <c r="E25" s="56">
        <f>SUM(C25:D25)</f>
        <v>78791</v>
      </c>
      <c r="F25" s="57">
        <f>SUMIF('2007'!$O$3:$O$218,CONCATENATE($F$2,F$3),'2007'!$G$3:$G$218)</f>
        <v>107494</v>
      </c>
      <c r="G25" s="58">
        <f>SUMIF('2007'!$O$3:$O$218,CONCATENATE($F$2,G$3),'2007'!$G$3:$G$218)</f>
        <v>160185</v>
      </c>
      <c r="H25" s="56">
        <f>SUM(F25:G25)</f>
        <v>267679</v>
      </c>
      <c r="I25" s="57">
        <f>SUM(C25,F25)</f>
        <v>119564</v>
      </c>
      <c r="J25" s="58">
        <f>SUM(D25,G25)</f>
        <v>226906</v>
      </c>
      <c r="K25" s="56">
        <f>SUM(I25:J25)</f>
        <v>346470</v>
      </c>
    </row>
    <row r="26" spans="1:11" ht="22.5" customHeight="1">
      <c r="A26" s="198"/>
      <c r="B26" s="53" t="s">
        <v>492</v>
      </c>
      <c r="C26" s="59">
        <f aca="true" t="shared" si="12" ref="C26:K26">C25-C31</f>
        <v>-697</v>
      </c>
      <c r="D26" s="60">
        <f t="shared" si="12"/>
        <v>-3935</v>
      </c>
      <c r="E26" s="61">
        <f t="shared" si="12"/>
        <v>-4632</v>
      </c>
      <c r="F26" s="59">
        <f t="shared" si="12"/>
        <v>-9180</v>
      </c>
      <c r="G26" s="60">
        <f t="shared" si="12"/>
        <v>-8096</v>
      </c>
      <c r="H26" s="61">
        <f t="shared" si="12"/>
        <v>-17276</v>
      </c>
      <c r="I26" s="59">
        <f t="shared" si="12"/>
        <v>-9877</v>
      </c>
      <c r="J26" s="60">
        <f t="shared" si="12"/>
        <v>-12031</v>
      </c>
      <c r="K26" s="61">
        <f t="shared" si="12"/>
        <v>-21908</v>
      </c>
    </row>
    <row r="27" spans="1:11" ht="22.5" customHeight="1">
      <c r="A27" s="198"/>
      <c r="B27" s="54" t="s">
        <v>493</v>
      </c>
      <c r="C27" s="62">
        <f aca="true" t="shared" si="13" ref="C27:K27">C26/C25</f>
        <v>-0.057746478873239436</v>
      </c>
      <c r="D27" s="63">
        <f t="shared" si="13"/>
        <v>-0.05897693379895385</v>
      </c>
      <c r="E27" s="64">
        <f t="shared" si="13"/>
        <v>-0.05878844030409565</v>
      </c>
      <c r="F27" s="62">
        <f t="shared" si="13"/>
        <v>-0.08540011535527564</v>
      </c>
      <c r="G27" s="63">
        <f t="shared" si="13"/>
        <v>-0.05054156131972407</v>
      </c>
      <c r="H27" s="64">
        <f t="shared" si="13"/>
        <v>-0.06453999006272439</v>
      </c>
      <c r="I27" s="62">
        <f t="shared" si="13"/>
        <v>-0.08260847746813423</v>
      </c>
      <c r="J27" s="63">
        <f t="shared" si="13"/>
        <v>-0.05302195622857042</v>
      </c>
      <c r="K27" s="64">
        <f t="shared" si="13"/>
        <v>-0.0632320258608249</v>
      </c>
    </row>
    <row r="28" spans="1:11" ht="22.5" customHeight="1">
      <c r="A28" s="198"/>
      <c r="B28" s="53" t="s">
        <v>467</v>
      </c>
      <c r="C28" s="59">
        <f>SUMIF('2007'!$O$3:$O$218,CONCATENATE($C$2,C$3),'2007'!$H$3:$H$218)</f>
        <v>13080</v>
      </c>
      <c r="D28" s="60">
        <f>SUMIF('2007'!$O$3:$O$218,CONCATENATE($C$2,D$3),'2007'!$H$3:$H$218)</f>
        <v>73201</v>
      </c>
      <c r="E28" s="61">
        <f>SUM(C28:D28)</f>
        <v>86281</v>
      </c>
      <c r="F28" s="59">
        <f>SUMIF('2007'!$O$3:$O$218,CONCATENATE($F$2,F$3),'2007'!$H$3:$H$218)</f>
        <v>119652</v>
      </c>
      <c r="G28" s="60">
        <f>SUMIF('2007'!$O$3:$O$218,CONCATENATE($F$2,G$3),'2007'!$H$3:$H$218)</f>
        <v>178805</v>
      </c>
      <c r="H28" s="61">
        <f>SUM(F28:G28)</f>
        <v>298457</v>
      </c>
      <c r="I28" s="59">
        <f>SUM(C28,F28)</f>
        <v>132732</v>
      </c>
      <c r="J28" s="60">
        <f>SUM(D28,G28)</f>
        <v>252006</v>
      </c>
      <c r="K28" s="61">
        <f>SUM(I28:J28)</f>
        <v>384738</v>
      </c>
    </row>
    <row r="29" spans="1:11" ht="22.5" customHeight="1">
      <c r="A29" s="198"/>
      <c r="B29" s="53" t="s">
        <v>494</v>
      </c>
      <c r="C29" s="59">
        <f aca="true" t="shared" si="14" ref="C29:K29">C28-C31</f>
        <v>313</v>
      </c>
      <c r="D29" s="60">
        <f t="shared" si="14"/>
        <v>2545</v>
      </c>
      <c r="E29" s="61">
        <f t="shared" si="14"/>
        <v>2858</v>
      </c>
      <c r="F29" s="59">
        <f t="shared" si="14"/>
        <v>2978</v>
      </c>
      <c r="G29" s="60">
        <f t="shared" si="14"/>
        <v>10524</v>
      </c>
      <c r="H29" s="61">
        <f t="shared" si="14"/>
        <v>13502</v>
      </c>
      <c r="I29" s="59">
        <f t="shared" si="14"/>
        <v>3291</v>
      </c>
      <c r="J29" s="60">
        <f t="shared" si="14"/>
        <v>13069</v>
      </c>
      <c r="K29" s="61">
        <f t="shared" si="14"/>
        <v>16360</v>
      </c>
    </row>
    <row r="30" spans="1:11" ht="22.5" customHeight="1">
      <c r="A30" s="198"/>
      <c r="B30" s="54" t="s">
        <v>495</v>
      </c>
      <c r="C30" s="62">
        <f aca="true" t="shared" si="15" ref="C30:K30">C29/C28</f>
        <v>0.02392966360856269</v>
      </c>
      <c r="D30" s="63">
        <f t="shared" si="15"/>
        <v>0.03476728459993716</v>
      </c>
      <c r="E30" s="64">
        <f t="shared" si="15"/>
        <v>0.03312432632908752</v>
      </c>
      <c r="F30" s="62">
        <f t="shared" si="15"/>
        <v>0.02488884431518069</v>
      </c>
      <c r="G30" s="63">
        <f t="shared" si="15"/>
        <v>0.0588574145018316</v>
      </c>
      <c r="H30" s="64">
        <f t="shared" si="15"/>
        <v>0.04523934771173067</v>
      </c>
      <c r="I30" s="62">
        <f t="shared" si="15"/>
        <v>0.024794322393996926</v>
      </c>
      <c r="J30" s="63">
        <f t="shared" si="15"/>
        <v>0.05185987635215034</v>
      </c>
      <c r="K30" s="64">
        <f t="shared" si="15"/>
        <v>0.042522443844902245</v>
      </c>
    </row>
    <row r="31" spans="1:11" ht="22.5" customHeight="1">
      <c r="A31" s="199"/>
      <c r="B31" s="55" t="s">
        <v>468</v>
      </c>
      <c r="C31" s="65">
        <f>SUMIF('2007'!$O$3:$O$218,CONCATENATE($C$2,C$3),'2007'!$I$3:$I$218)</f>
        <v>12767</v>
      </c>
      <c r="D31" s="66">
        <f>SUMIF('2007'!$O$3:$O$218,CONCATENATE($C$2,D$3),'2007'!$I$3:$I$218)</f>
        <v>70656</v>
      </c>
      <c r="E31" s="67">
        <f>SUM(C31:D31)</f>
        <v>83423</v>
      </c>
      <c r="F31" s="65">
        <f>SUMIF('2007'!$O$3:$O$218,CONCATENATE($F$2,F$3),'2007'!$I$3:$I$218)</f>
        <v>116674</v>
      </c>
      <c r="G31" s="66">
        <f>SUMIF('2007'!$O$3:$O$218,CONCATENATE($F$2,G$3),'2007'!$I$3:$I$218)</f>
        <v>168281</v>
      </c>
      <c r="H31" s="67">
        <f>SUM(F31:G31)</f>
        <v>284955</v>
      </c>
      <c r="I31" s="65">
        <f>SUM(C31,F31)</f>
        <v>129441</v>
      </c>
      <c r="J31" s="66">
        <f>SUM(D31,G31)</f>
        <v>238937</v>
      </c>
      <c r="K31" s="67">
        <f>SUM(I31:J31)</f>
        <v>368378</v>
      </c>
    </row>
    <row r="32" spans="1:11" ht="22.5" customHeight="1">
      <c r="A32" s="197">
        <v>2008</v>
      </c>
      <c r="B32" s="52" t="s">
        <v>491</v>
      </c>
      <c r="C32" s="57" t="e">
        <f>SUMIF(#REF!,CONCATENATE($C$2,C$3),#REF!)</f>
        <v>#REF!</v>
      </c>
      <c r="D32" s="58" t="e">
        <f>SUMIF(#REF!,CONCATENATE($C$2,D$3),#REF!)</f>
        <v>#REF!</v>
      </c>
      <c r="E32" s="56" t="e">
        <f>SUM(C32:D32)</f>
        <v>#REF!</v>
      </c>
      <c r="F32" s="57" t="e">
        <f>SUMIF(#REF!,CONCATENATE($F$2,F$3),#REF!)</f>
        <v>#REF!</v>
      </c>
      <c r="G32" s="58" t="e">
        <f>SUMIF(#REF!,CONCATENATE($F$2,G$3),#REF!)</f>
        <v>#REF!</v>
      </c>
      <c r="H32" s="56" t="e">
        <f>SUM(F32:G32)</f>
        <v>#REF!</v>
      </c>
      <c r="I32" s="57" t="e">
        <f>SUM(C32,F32)</f>
        <v>#REF!</v>
      </c>
      <c r="J32" s="58" t="e">
        <f>SUM(D32,G32)</f>
        <v>#REF!</v>
      </c>
      <c r="K32" s="56" t="e">
        <f>SUM(I32:J32)</f>
        <v>#REF!</v>
      </c>
    </row>
    <row r="33" spans="1:11" ht="22.5" customHeight="1">
      <c r="A33" s="198"/>
      <c r="B33" s="53" t="s">
        <v>492</v>
      </c>
      <c r="C33" s="59" t="e">
        <f aca="true" t="shared" si="16" ref="C33:K33">C32-C38</f>
        <v>#REF!</v>
      </c>
      <c r="D33" s="60" t="e">
        <f t="shared" si="16"/>
        <v>#REF!</v>
      </c>
      <c r="E33" s="61" t="e">
        <f t="shared" si="16"/>
        <v>#REF!</v>
      </c>
      <c r="F33" s="59" t="e">
        <f t="shared" si="16"/>
        <v>#REF!</v>
      </c>
      <c r="G33" s="60" t="e">
        <f t="shared" si="16"/>
        <v>#REF!</v>
      </c>
      <c r="H33" s="61" t="e">
        <f t="shared" si="16"/>
        <v>#REF!</v>
      </c>
      <c r="I33" s="59" t="e">
        <f t="shared" si="16"/>
        <v>#REF!</v>
      </c>
      <c r="J33" s="60" t="e">
        <f t="shared" si="16"/>
        <v>#REF!</v>
      </c>
      <c r="K33" s="61" t="e">
        <f t="shared" si="16"/>
        <v>#REF!</v>
      </c>
    </row>
    <row r="34" spans="1:11" ht="22.5" customHeight="1">
      <c r="A34" s="198"/>
      <c r="B34" s="54" t="s">
        <v>493</v>
      </c>
      <c r="C34" s="62" t="e">
        <f aca="true" t="shared" si="17" ref="C34:K34">C33/C32</f>
        <v>#REF!</v>
      </c>
      <c r="D34" s="63" t="e">
        <f t="shared" si="17"/>
        <v>#REF!</v>
      </c>
      <c r="E34" s="64" t="e">
        <f t="shared" si="17"/>
        <v>#REF!</v>
      </c>
      <c r="F34" s="62" t="e">
        <f t="shared" si="17"/>
        <v>#REF!</v>
      </c>
      <c r="G34" s="63" t="e">
        <f t="shared" si="17"/>
        <v>#REF!</v>
      </c>
      <c r="H34" s="64" t="e">
        <f t="shared" si="17"/>
        <v>#REF!</v>
      </c>
      <c r="I34" s="62" t="e">
        <f t="shared" si="17"/>
        <v>#REF!</v>
      </c>
      <c r="J34" s="63" t="e">
        <f t="shared" si="17"/>
        <v>#REF!</v>
      </c>
      <c r="K34" s="64" t="e">
        <f t="shared" si="17"/>
        <v>#REF!</v>
      </c>
    </row>
    <row r="35" spans="1:11" ht="22.5" customHeight="1">
      <c r="A35" s="198"/>
      <c r="B35" s="53" t="s">
        <v>467</v>
      </c>
      <c r="C35" s="148" t="e">
        <f>SUMIF(#REF!,CONCATENATE($C$2,C$3),#REF!)</f>
        <v>#REF!</v>
      </c>
      <c r="D35" s="150" t="e">
        <f>SUMIF(#REF!,CONCATENATE($C$2,D$3),#REF!)</f>
        <v>#REF!</v>
      </c>
      <c r="E35" s="61" t="e">
        <f>SUM(C35:D35)</f>
        <v>#REF!</v>
      </c>
      <c r="F35" s="59" t="e">
        <f>SUMIF(#REF!,CONCATENATE($F$2,F$3),#REF!)</f>
        <v>#REF!</v>
      </c>
      <c r="G35" s="60" t="e">
        <f>SUMIF(#REF!,CONCATENATE($F$2,G$3),#REF!)</f>
        <v>#REF!</v>
      </c>
      <c r="H35" s="61" t="e">
        <f>SUM(F35:G35)</f>
        <v>#REF!</v>
      </c>
      <c r="I35" s="59" t="e">
        <f>SUM(C35,F35)</f>
        <v>#REF!</v>
      </c>
      <c r="J35" s="60" t="e">
        <f>SUM(D35,G35)</f>
        <v>#REF!</v>
      </c>
      <c r="K35" s="61" t="e">
        <f>SUM(I35:J35)</f>
        <v>#REF!</v>
      </c>
    </row>
    <row r="36" spans="1:11" ht="22.5" customHeight="1">
      <c r="A36" s="198"/>
      <c r="B36" s="53" t="s">
        <v>494</v>
      </c>
      <c r="C36" s="59" t="e">
        <f aca="true" t="shared" si="18" ref="C36:K36">C35-C38</f>
        <v>#REF!</v>
      </c>
      <c r="D36" s="60" t="e">
        <f t="shared" si="18"/>
        <v>#REF!</v>
      </c>
      <c r="E36" s="61" t="e">
        <f t="shared" si="18"/>
        <v>#REF!</v>
      </c>
      <c r="F36" s="59" t="e">
        <f t="shared" si="18"/>
        <v>#REF!</v>
      </c>
      <c r="G36" s="60" t="e">
        <f t="shared" si="18"/>
        <v>#REF!</v>
      </c>
      <c r="H36" s="61" t="e">
        <f t="shared" si="18"/>
        <v>#REF!</v>
      </c>
      <c r="I36" s="59" t="e">
        <f t="shared" si="18"/>
        <v>#REF!</v>
      </c>
      <c r="J36" s="60" t="e">
        <f t="shared" si="18"/>
        <v>#REF!</v>
      </c>
      <c r="K36" s="61" t="e">
        <f t="shared" si="18"/>
        <v>#REF!</v>
      </c>
    </row>
    <row r="37" spans="1:11" ht="22.5" customHeight="1">
      <c r="A37" s="198"/>
      <c r="B37" s="54" t="s">
        <v>495</v>
      </c>
      <c r="C37" s="62" t="e">
        <f aca="true" t="shared" si="19" ref="C37:K37">C36/C35</f>
        <v>#REF!</v>
      </c>
      <c r="D37" s="63" t="e">
        <f t="shared" si="19"/>
        <v>#REF!</v>
      </c>
      <c r="E37" s="64" t="e">
        <f t="shared" si="19"/>
        <v>#REF!</v>
      </c>
      <c r="F37" s="62" t="e">
        <f t="shared" si="19"/>
        <v>#REF!</v>
      </c>
      <c r="G37" s="63" t="e">
        <f t="shared" si="19"/>
        <v>#REF!</v>
      </c>
      <c r="H37" s="64" t="e">
        <f t="shared" si="19"/>
        <v>#REF!</v>
      </c>
      <c r="I37" s="62" t="e">
        <f t="shared" si="19"/>
        <v>#REF!</v>
      </c>
      <c r="J37" s="63" t="e">
        <f t="shared" si="19"/>
        <v>#REF!</v>
      </c>
      <c r="K37" s="64" t="e">
        <f t="shared" si="19"/>
        <v>#REF!</v>
      </c>
    </row>
    <row r="38" spans="1:11" ht="22.5" customHeight="1">
      <c r="A38" s="199"/>
      <c r="B38" s="55" t="s">
        <v>468</v>
      </c>
      <c r="C38" s="149" t="e">
        <f>SUMIF(#REF!,CONCATENATE($C$2,C$3),#REF!)</f>
        <v>#REF!</v>
      </c>
      <c r="D38" s="151" t="e">
        <f>SUMIF(#REF!,CONCATENATE($C$2,D$3),#REF!)</f>
        <v>#REF!</v>
      </c>
      <c r="E38" s="67" t="e">
        <f>SUM(C38:D38)</f>
        <v>#REF!</v>
      </c>
      <c r="F38" s="65" t="e">
        <f>SUMIF(#REF!,CONCATENATE($F$2,F$3),#REF!)</f>
        <v>#REF!</v>
      </c>
      <c r="G38" s="66" t="e">
        <f>SUMIF(#REF!,CONCATENATE($F$2,G$3),#REF!)</f>
        <v>#REF!</v>
      </c>
      <c r="H38" s="67" t="e">
        <f>SUM(F38:G38)</f>
        <v>#REF!</v>
      </c>
      <c r="I38" s="65" t="e">
        <f>SUM(C38,F38)</f>
        <v>#REF!</v>
      </c>
      <c r="J38" s="66" t="e">
        <f>SUM(D38,G38)</f>
        <v>#REF!</v>
      </c>
      <c r="K38" s="67" t="e">
        <f>SUM(I38:J38)</f>
        <v>#REF!</v>
      </c>
    </row>
  </sheetData>
  <mergeCells count="10">
    <mergeCell ref="A4:A10"/>
    <mergeCell ref="A11:A17"/>
    <mergeCell ref="A32:A38"/>
    <mergeCell ref="A25:A31"/>
    <mergeCell ref="A18:A24"/>
    <mergeCell ref="I2:K2"/>
    <mergeCell ref="A2:A3"/>
    <mergeCell ref="B2:B3"/>
    <mergeCell ref="C2:E2"/>
    <mergeCell ref="F2:H2"/>
  </mergeCells>
  <printOptions horizontalCentered="1"/>
  <pageMargins left="0.31496062992125984" right="0.31496062992125984" top="0.984251968503937" bottom="0.984251968503937" header="0.5118110236220472" footer="0.5118110236220472"/>
  <pageSetup horizontalDpi="600" verticalDpi="600" orientation="portrait" paperSize="9" r:id="rId1"/>
  <headerFooter alignWithMargins="0">
    <oddHeader>&amp;C&amp;"돋움,굵게"&amp;16연도별 대학신입생 미충원 현항(정원내외)&amp;R대학학무과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10"/>
  <sheetViews>
    <sheetView workbookViewId="0" topLeftCell="A1">
      <pane ySplit="1" topLeftCell="BM2" activePane="bottomLeft" state="frozen"/>
      <selection pane="topLeft" activeCell="A1" sqref="A1"/>
      <selection pane="bottomLeft" activeCell="D6" sqref="D6"/>
    </sheetView>
  </sheetViews>
  <sheetFormatPr defaultColWidth="8.88671875" defaultRowHeight="15.75" customHeight="1"/>
  <cols>
    <col min="1" max="1" width="4.5546875" style="4" bestFit="1" customWidth="1"/>
    <col min="2" max="2" width="22.3359375" style="4" bestFit="1" customWidth="1"/>
    <col min="3" max="3" width="4.5546875" style="4" customWidth="1"/>
    <col min="4" max="4" width="8.10546875" style="4" bestFit="1" customWidth="1"/>
    <col min="5" max="5" width="4.5546875" style="4" customWidth="1"/>
    <col min="6" max="6" width="4.5546875" style="4" bestFit="1" customWidth="1"/>
    <col min="7" max="16384" width="8.88671875" style="4" customWidth="1"/>
  </cols>
  <sheetData>
    <row r="1" spans="1:8" ht="15.75" customHeight="1" thickBot="1">
      <c r="A1" s="125" t="s">
        <v>567</v>
      </c>
      <c r="B1" s="126" t="s">
        <v>655</v>
      </c>
      <c r="C1" s="126" t="s">
        <v>23</v>
      </c>
      <c r="D1" s="126" t="s">
        <v>24</v>
      </c>
      <c r="E1" s="126" t="s">
        <v>1</v>
      </c>
      <c r="F1" s="126" t="s">
        <v>567</v>
      </c>
      <c r="G1" s="126"/>
      <c r="H1" s="127"/>
    </row>
    <row r="2" spans="1:8" ht="15.75" customHeight="1">
      <c r="A2" s="128">
        <v>1</v>
      </c>
      <c r="B2" s="129" t="s">
        <v>253</v>
      </c>
      <c r="C2" s="129" t="s">
        <v>656</v>
      </c>
      <c r="D2" s="129" t="s">
        <v>4</v>
      </c>
      <c r="E2" s="129" t="s">
        <v>5</v>
      </c>
      <c r="F2" s="129">
        <v>1</v>
      </c>
      <c r="G2" s="129"/>
      <c r="H2" s="130"/>
    </row>
    <row r="3" spans="1:8" ht="15.75" customHeight="1">
      <c r="A3" s="131">
        <v>2</v>
      </c>
      <c r="B3" s="132" t="s">
        <v>254</v>
      </c>
      <c r="C3" s="133" t="s">
        <v>656</v>
      </c>
      <c r="D3" s="133" t="s">
        <v>4</v>
      </c>
      <c r="E3" s="133" t="s">
        <v>5</v>
      </c>
      <c r="F3" s="133">
        <v>2</v>
      </c>
      <c r="G3" s="133"/>
      <c r="H3" s="134"/>
    </row>
    <row r="4" spans="1:8" ht="15.75" customHeight="1">
      <c r="A4" s="131">
        <v>3</v>
      </c>
      <c r="B4" s="132" t="s">
        <v>255</v>
      </c>
      <c r="C4" s="133" t="s">
        <v>656</v>
      </c>
      <c r="D4" s="133" t="s">
        <v>4</v>
      </c>
      <c r="E4" s="133" t="s">
        <v>6</v>
      </c>
      <c r="F4" s="133">
        <v>3</v>
      </c>
      <c r="G4" s="133"/>
      <c r="H4" s="134"/>
    </row>
    <row r="5" spans="1:8" ht="15.75" customHeight="1">
      <c r="A5" s="131">
        <v>4</v>
      </c>
      <c r="B5" s="132" t="s">
        <v>256</v>
      </c>
      <c r="C5" s="133" t="s">
        <v>656</v>
      </c>
      <c r="D5" s="133" t="s">
        <v>4</v>
      </c>
      <c r="E5" s="133" t="s">
        <v>7</v>
      </c>
      <c r="F5" s="133">
        <v>4</v>
      </c>
      <c r="G5" s="133"/>
      <c r="H5" s="134"/>
    </row>
    <row r="6" spans="1:8" ht="15.75" customHeight="1">
      <c r="A6" s="131">
        <v>5</v>
      </c>
      <c r="B6" s="132" t="s">
        <v>258</v>
      </c>
      <c r="C6" s="133" t="s">
        <v>656</v>
      </c>
      <c r="D6" s="133" t="s">
        <v>4</v>
      </c>
      <c r="E6" s="133" t="s">
        <v>8</v>
      </c>
      <c r="F6" s="133">
        <v>5</v>
      </c>
      <c r="G6" s="133"/>
      <c r="H6" s="134"/>
    </row>
    <row r="7" spans="1:8" ht="15.75" customHeight="1">
      <c r="A7" s="131">
        <v>6</v>
      </c>
      <c r="B7" s="132" t="s">
        <v>260</v>
      </c>
      <c r="C7" s="133" t="s">
        <v>656</v>
      </c>
      <c r="D7" s="133" t="s">
        <v>4</v>
      </c>
      <c r="E7" s="133" t="s">
        <v>10</v>
      </c>
      <c r="F7" s="133">
        <v>6</v>
      </c>
      <c r="G7" s="133"/>
      <c r="H7" s="134"/>
    </row>
    <row r="8" spans="1:8" ht="15.75" customHeight="1">
      <c r="A8" s="131">
        <v>7</v>
      </c>
      <c r="B8" s="132" t="s">
        <v>261</v>
      </c>
      <c r="C8" s="133" t="s">
        <v>656</v>
      </c>
      <c r="D8" s="133" t="s">
        <v>4</v>
      </c>
      <c r="E8" s="133" t="s">
        <v>11</v>
      </c>
      <c r="F8" s="133">
        <v>7</v>
      </c>
      <c r="G8" s="133"/>
      <c r="H8" s="134"/>
    </row>
    <row r="9" spans="1:8" ht="15.75" customHeight="1">
      <c r="A9" s="131">
        <v>8</v>
      </c>
      <c r="B9" s="132" t="s">
        <v>264</v>
      </c>
      <c r="C9" s="133" t="s">
        <v>656</v>
      </c>
      <c r="D9" s="133" t="s">
        <v>4</v>
      </c>
      <c r="E9" s="133" t="s">
        <v>15</v>
      </c>
      <c r="F9" s="133">
        <v>8</v>
      </c>
      <c r="G9" s="133"/>
      <c r="H9" s="134"/>
    </row>
    <row r="10" spans="1:8" ht="15.75" customHeight="1">
      <c r="A10" s="131">
        <v>9</v>
      </c>
      <c r="B10" s="132" t="s">
        <v>265</v>
      </c>
      <c r="C10" s="133" t="s">
        <v>656</v>
      </c>
      <c r="D10" s="133" t="s">
        <v>4</v>
      </c>
      <c r="E10" s="133" t="s">
        <v>15</v>
      </c>
      <c r="F10" s="133">
        <v>9</v>
      </c>
      <c r="G10" s="133"/>
      <c r="H10" s="134"/>
    </row>
    <row r="11" spans="1:8" ht="15.75" customHeight="1">
      <c r="A11" s="131">
        <v>10</v>
      </c>
      <c r="B11" s="132" t="s">
        <v>267</v>
      </c>
      <c r="C11" s="133" t="s">
        <v>656</v>
      </c>
      <c r="D11" s="133" t="s">
        <v>4</v>
      </c>
      <c r="E11" s="133" t="s">
        <v>16</v>
      </c>
      <c r="F11" s="133">
        <v>10</v>
      </c>
      <c r="G11" s="133"/>
      <c r="H11" s="134"/>
    </row>
    <row r="12" spans="1:8" ht="15.75" customHeight="1">
      <c r="A12" s="131">
        <v>11</v>
      </c>
      <c r="B12" s="132" t="s">
        <v>269</v>
      </c>
      <c r="C12" s="133" t="s">
        <v>656</v>
      </c>
      <c r="D12" s="133" t="s">
        <v>4</v>
      </c>
      <c r="E12" s="133" t="s">
        <v>16</v>
      </c>
      <c r="F12" s="133">
        <v>11</v>
      </c>
      <c r="G12" s="133"/>
      <c r="H12" s="134"/>
    </row>
    <row r="13" spans="1:8" ht="15.75" customHeight="1">
      <c r="A13" s="131">
        <v>12</v>
      </c>
      <c r="B13" s="132" t="s">
        <v>271</v>
      </c>
      <c r="C13" s="133" t="s">
        <v>656</v>
      </c>
      <c r="D13" s="133" t="s">
        <v>13</v>
      </c>
      <c r="E13" s="133" t="s">
        <v>11</v>
      </c>
      <c r="F13" s="133">
        <v>12</v>
      </c>
      <c r="G13" s="133"/>
      <c r="H13" s="134"/>
    </row>
    <row r="14" spans="1:8" ht="15.75" customHeight="1">
      <c r="A14" s="131">
        <v>13</v>
      </c>
      <c r="B14" s="132" t="s">
        <v>273</v>
      </c>
      <c r="C14" s="133" t="s">
        <v>656</v>
      </c>
      <c r="D14" s="133" t="s">
        <v>4</v>
      </c>
      <c r="E14" s="133" t="s">
        <v>17</v>
      </c>
      <c r="F14" s="133">
        <v>13</v>
      </c>
      <c r="G14" s="133"/>
      <c r="H14" s="134"/>
    </row>
    <row r="15" spans="1:8" ht="15.75" customHeight="1">
      <c r="A15" s="131">
        <v>14</v>
      </c>
      <c r="B15" s="132" t="s">
        <v>274</v>
      </c>
      <c r="C15" s="133" t="s">
        <v>656</v>
      </c>
      <c r="D15" s="133" t="s">
        <v>13</v>
      </c>
      <c r="E15" s="133" t="s">
        <v>17</v>
      </c>
      <c r="F15" s="133">
        <v>14</v>
      </c>
      <c r="G15" s="133"/>
      <c r="H15" s="134"/>
    </row>
    <row r="16" spans="1:8" ht="15.75" customHeight="1">
      <c r="A16" s="131">
        <v>15</v>
      </c>
      <c r="B16" s="132" t="s">
        <v>275</v>
      </c>
      <c r="C16" s="133" t="s">
        <v>657</v>
      </c>
      <c r="D16" s="133" t="s">
        <v>4</v>
      </c>
      <c r="E16" s="133" t="s">
        <v>17</v>
      </c>
      <c r="F16" s="133">
        <v>15</v>
      </c>
      <c r="G16" s="133"/>
      <c r="H16" s="134"/>
    </row>
    <row r="17" spans="1:8" ht="15.75" customHeight="1">
      <c r="A17" s="131">
        <v>16</v>
      </c>
      <c r="B17" s="132" t="s">
        <v>276</v>
      </c>
      <c r="C17" s="133" t="s">
        <v>656</v>
      </c>
      <c r="D17" s="133" t="s">
        <v>4</v>
      </c>
      <c r="E17" s="133" t="s">
        <v>15</v>
      </c>
      <c r="F17" s="133">
        <v>16</v>
      </c>
      <c r="G17" s="133"/>
      <c r="H17" s="134"/>
    </row>
    <row r="18" spans="1:8" ht="15.75" customHeight="1">
      <c r="A18" s="131">
        <v>17</v>
      </c>
      <c r="B18" s="132" t="s">
        <v>277</v>
      </c>
      <c r="C18" s="133" t="s">
        <v>656</v>
      </c>
      <c r="D18" s="133" t="s">
        <v>4</v>
      </c>
      <c r="E18" s="133" t="s">
        <v>11</v>
      </c>
      <c r="F18" s="133">
        <v>17</v>
      </c>
      <c r="G18" s="133"/>
      <c r="H18" s="134"/>
    </row>
    <row r="19" spans="1:8" ht="15.75" customHeight="1">
      <c r="A19" s="131">
        <v>18</v>
      </c>
      <c r="B19" s="132" t="s">
        <v>280</v>
      </c>
      <c r="C19" s="133" t="s">
        <v>657</v>
      </c>
      <c r="D19" s="133" t="s">
        <v>4</v>
      </c>
      <c r="E19" s="133" t="s">
        <v>18</v>
      </c>
      <c r="F19" s="133">
        <v>18</v>
      </c>
      <c r="G19" s="133"/>
      <c r="H19" s="134"/>
    </row>
    <row r="20" spans="1:8" ht="15.75" customHeight="1">
      <c r="A20" s="131">
        <v>19</v>
      </c>
      <c r="B20" s="132" t="s">
        <v>281</v>
      </c>
      <c r="C20" s="133" t="s">
        <v>656</v>
      </c>
      <c r="D20" s="133" t="s">
        <v>4</v>
      </c>
      <c r="E20" s="133" t="s">
        <v>9</v>
      </c>
      <c r="F20" s="133">
        <v>19</v>
      </c>
      <c r="G20" s="133"/>
      <c r="H20" s="134"/>
    </row>
    <row r="21" spans="1:8" ht="15.75" customHeight="1">
      <c r="A21" s="131">
        <v>20</v>
      </c>
      <c r="B21" s="132" t="s">
        <v>282</v>
      </c>
      <c r="C21" s="133" t="s">
        <v>656</v>
      </c>
      <c r="D21" s="133" t="s">
        <v>4</v>
      </c>
      <c r="E21" s="133" t="s">
        <v>10</v>
      </c>
      <c r="F21" s="133">
        <v>20</v>
      </c>
      <c r="G21" s="133"/>
      <c r="H21" s="134"/>
    </row>
    <row r="22" spans="1:8" ht="15.75" customHeight="1">
      <c r="A22" s="131">
        <v>21</v>
      </c>
      <c r="B22" s="132" t="s">
        <v>285</v>
      </c>
      <c r="C22" s="133" t="s">
        <v>656</v>
      </c>
      <c r="D22" s="133" t="s">
        <v>4</v>
      </c>
      <c r="E22" s="133" t="s">
        <v>19</v>
      </c>
      <c r="F22" s="133">
        <v>21</v>
      </c>
      <c r="G22" s="133"/>
      <c r="H22" s="134"/>
    </row>
    <row r="23" spans="1:8" ht="15.75" customHeight="1">
      <c r="A23" s="131">
        <v>22</v>
      </c>
      <c r="B23" s="132" t="s">
        <v>287</v>
      </c>
      <c r="C23" s="133" t="s">
        <v>656</v>
      </c>
      <c r="D23" s="133" t="s">
        <v>13</v>
      </c>
      <c r="E23" s="133" t="s">
        <v>7</v>
      </c>
      <c r="F23" s="133">
        <v>22</v>
      </c>
      <c r="G23" s="133"/>
      <c r="H23" s="134"/>
    </row>
    <row r="24" spans="1:8" ht="15.75" customHeight="1">
      <c r="A24" s="131">
        <v>23</v>
      </c>
      <c r="B24" s="132" t="s">
        <v>288</v>
      </c>
      <c r="C24" s="133" t="s">
        <v>656</v>
      </c>
      <c r="D24" s="133" t="s">
        <v>4</v>
      </c>
      <c r="E24" s="133" t="s">
        <v>7</v>
      </c>
      <c r="F24" s="133">
        <v>23</v>
      </c>
      <c r="G24" s="133"/>
      <c r="H24" s="134"/>
    </row>
    <row r="25" spans="1:8" ht="15.75" customHeight="1">
      <c r="A25" s="131">
        <v>24</v>
      </c>
      <c r="B25" s="132" t="s">
        <v>291</v>
      </c>
      <c r="C25" s="133" t="s">
        <v>656</v>
      </c>
      <c r="D25" s="133" t="s">
        <v>4</v>
      </c>
      <c r="E25" s="133" t="s">
        <v>14</v>
      </c>
      <c r="F25" s="133">
        <v>24</v>
      </c>
      <c r="G25" s="133"/>
      <c r="H25" s="134"/>
    </row>
    <row r="26" spans="1:8" ht="15.75" customHeight="1">
      <c r="A26" s="131">
        <v>25</v>
      </c>
      <c r="B26" s="132" t="s">
        <v>292</v>
      </c>
      <c r="C26" s="133" t="s">
        <v>656</v>
      </c>
      <c r="D26" s="133" t="s">
        <v>4</v>
      </c>
      <c r="E26" s="133" t="s">
        <v>20</v>
      </c>
      <c r="F26" s="133">
        <v>25</v>
      </c>
      <c r="G26" s="133"/>
      <c r="H26" s="134"/>
    </row>
    <row r="27" spans="1:8" ht="15.75" customHeight="1">
      <c r="A27" s="131">
        <v>26</v>
      </c>
      <c r="B27" s="132" t="s">
        <v>293</v>
      </c>
      <c r="C27" s="133" t="s">
        <v>656</v>
      </c>
      <c r="D27" s="133" t="s">
        <v>13</v>
      </c>
      <c r="E27" s="133" t="s">
        <v>20</v>
      </c>
      <c r="F27" s="133">
        <v>26</v>
      </c>
      <c r="G27" s="133"/>
      <c r="H27" s="134"/>
    </row>
    <row r="28" spans="1:8" ht="15.75" customHeight="1">
      <c r="A28" s="131">
        <v>27</v>
      </c>
      <c r="B28" s="132" t="s">
        <v>294</v>
      </c>
      <c r="C28" s="133" t="s">
        <v>656</v>
      </c>
      <c r="D28" s="133" t="s">
        <v>13</v>
      </c>
      <c r="E28" s="133" t="s">
        <v>21</v>
      </c>
      <c r="F28" s="133">
        <v>27</v>
      </c>
      <c r="G28" s="133"/>
      <c r="H28" s="134"/>
    </row>
    <row r="29" spans="1:8" ht="15.75" customHeight="1">
      <c r="A29" s="131">
        <v>28</v>
      </c>
      <c r="B29" s="132" t="s">
        <v>833</v>
      </c>
      <c r="C29" s="133" t="s">
        <v>656</v>
      </c>
      <c r="D29" s="133" t="s">
        <v>4</v>
      </c>
      <c r="E29" s="133" t="s">
        <v>20</v>
      </c>
      <c r="F29" s="133">
        <v>28</v>
      </c>
      <c r="G29" s="133"/>
      <c r="H29" s="134"/>
    </row>
    <row r="30" spans="1:8" ht="15.75" customHeight="1">
      <c r="A30" s="131">
        <v>29</v>
      </c>
      <c r="B30" s="132" t="s">
        <v>296</v>
      </c>
      <c r="C30" s="133" t="s">
        <v>656</v>
      </c>
      <c r="D30" s="133" t="s">
        <v>4</v>
      </c>
      <c r="E30" s="133" t="s">
        <v>17</v>
      </c>
      <c r="F30" s="133">
        <v>29</v>
      </c>
      <c r="G30" s="133"/>
      <c r="H30" s="134"/>
    </row>
    <row r="31" spans="1:8" ht="15.75" customHeight="1">
      <c r="A31" s="131">
        <v>30</v>
      </c>
      <c r="B31" s="132" t="s">
        <v>297</v>
      </c>
      <c r="C31" s="133" t="s">
        <v>656</v>
      </c>
      <c r="D31" s="133" t="s">
        <v>4</v>
      </c>
      <c r="E31" s="133" t="s">
        <v>16</v>
      </c>
      <c r="F31" s="133">
        <v>30</v>
      </c>
      <c r="G31" s="133"/>
      <c r="H31" s="134"/>
    </row>
    <row r="32" spans="1:8" ht="15.75" customHeight="1" thickBot="1">
      <c r="A32" s="135">
        <v>31</v>
      </c>
      <c r="B32" s="136" t="s">
        <v>263</v>
      </c>
      <c r="C32" s="137" t="s">
        <v>656</v>
      </c>
      <c r="D32" s="137" t="s">
        <v>13</v>
      </c>
      <c r="E32" s="137" t="s">
        <v>14</v>
      </c>
      <c r="F32" s="137">
        <v>31</v>
      </c>
      <c r="G32" s="138"/>
      <c r="H32" s="139"/>
    </row>
    <row r="33" spans="1:8" ht="15.75" customHeight="1">
      <c r="A33" s="140">
        <v>32</v>
      </c>
      <c r="B33" s="132" t="s">
        <v>298</v>
      </c>
      <c r="C33" s="132" t="s">
        <v>12</v>
      </c>
      <c r="D33" s="132" t="s">
        <v>4</v>
      </c>
      <c r="E33" s="132" t="s">
        <v>11</v>
      </c>
      <c r="F33" s="132">
        <v>32</v>
      </c>
      <c r="G33" s="129"/>
      <c r="H33" s="141"/>
    </row>
    <row r="34" spans="1:8" ht="15.75" customHeight="1">
      <c r="A34" s="131">
        <v>33</v>
      </c>
      <c r="B34" s="132" t="s">
        <v>834</v>
      </c>
      <c r="C34" s="133" t="s">
        <v>12</v>
      </c>
      <c r="D34" s="133" t="s">
        <v>4</v>
      </c>
      <c r="E34" s="133" t="s">
        <v>18</v>
      </c>
      <c r="F34" s="133">
        <v>33</v>
      </c>
      <c r="G34" s="133"/>
      <c r="H34" s="134" t="s">
        <v>835</v>
      </c>
    </row>
    <row r="35" spans="1:8" ht="15.75" customHeight="1">
      <c r="A35" s="131">
        <v>34</v>
      </c>
      <c r="B35" s="132" t="s">
        <v>300</v>
      </c>
      <c r="C35" s="133" t="s">
        <v>12</v>
      </c>
      <c r="D35" s="133" t="s">
        <v>4</v>
      </c>
      <c r="E35" s="133" t="s">
        <v>17</v>
      </c>
      <c r="F35" s="133">
        <v>34</v>
      </c>
      <c r="G35" s="133"/>
      <c r="H35" s="134"/>
    </row>
    <row r="36" spans="1:8" ht="15.75" customHeight="1">
      <c r="A36" s="131">
        <v>35</v>
      </c>
      <c r="B36" s="132" t="s">
        <v>301</v>
      </c>
      <c r="C36" s="133" t="s">
        <v>12</v>
      </c>
      <c r="D36" s="133" t="s">
        <v>4</v>
      </c>
      <c r="E36" s="133" t="s">
        <v>17</v>
      </c>
      <c r="F36" s="133">
        <v>35</v>
      </c>
      <c r="G36" s="133"/>
      <c r="H36" s="134"/>
    </row>
    <row r="37" spans="1:8" ht="15.75" customHeight="1">
      <c r="A37" s="131">
        <v>36</v>
      </c>
      <c r="B37" s="132" t="s">
        <v>302</v>
      </c>
      <c r="C37" s="133" t="s">
        <v>12</v>
      </c>
      <c r="D37" s="133" t="s">
        <v>4</v>
      </c>
      <c r="E37" s="133" t="s">
        <v>21</v>
      </c>
      <c r="F37" s="133">
        <v>36</v>
      </c>
      <c r="G37" s="133"/>
      <c r="H37" s="134"/>
    </row>
    <row r="38" spans="1:8" ht="15.75" customHeight="1">
      <c r="A38" s="131">
        <v>37</v>
      </c>
      <c r="B38" s="132" t="s">
        <v>303</v>
      </c>
      <c r="C38" s="133" t="s">
        <v>12</v>
      </c>
      <c r="D38" s="133" t="s">
        <v>4</v>
      </c>
      <c r="E38" s="133" t="s">
        <v>17</v>
      </c>
      <c r="F38" s="133">
        <v>37</v>
      </c>
      <c r="G38" s="133"/>
      <c r="H38" s="134"/>
    </row>
    <row r="39" spans="1:8" ht="15.75" customHeight="1">
      <c r="A39" s="131">
        <v>38</v>
      </c>
      <c r="B39" s="132" t="s">
        <v>836</v>
      </c>
      <c r="C39" s="133" t="s">
        <v>837</v>
      </c>
      <c r="D39" s="133" t="s">
        <v>838</v>
      </c>
      <c r="E39" s="133" t="s">
        <v>839</v>
      </c>
      <c r="F39" s="133">
        <v>38</v>
      </c>
      <c r="G39" s="133"/>
      <c r="H39" s="134" t="s">
        <v>840</v>
      </c>
    </row>
    <row r="40" spans="1:8" ht="15.75" customHeight="1">
      <c r="A40" s="131">
        <v>39</v>
      </c>
      <c r="B40" s="132" t="s">
        <v>304</v>
      </c>
      <c r="C40" s="133" t="s">
        <v>12</v>
      </c>
      <c r="D40" s="133" t="s">
        <v>4</v>
      </c>
      <c r="E40" s="133" t="s">
        <v>8</v>
      </c>
      <c r="F40" s="133">
        <v>39</v>
      </c>
      <c r="G40" s="133"/>
      <c r="H40" s="134"/>
    </row>
    <row r="41" spans="1:8" ht="15.75" customHeight="1">
      <c r="A41" s="131">
        <v>40</v>
      </c>
      <c r="B41" s="132" t="s">
        <v>305</v>
      </c>
      <c r="C41" s="133" t="s">
        <v>12</v>
      </c>
      <c r="D41" s="133" t="s">
        <v>4</v>
      </c>
      <c r="E41" s="133" t="s">
        <v>21</v>
      </c>
      <c r="F41" s="133">
        <v>40</v>
      </c>
      <c r="G41" s="133"/>
      <c r="H41" s="134"/>
    </row>
    <row r="42" spans="1:8" ht="15.75" customHeight="1">
      <c r="A42" s="131">
        <v>41</v>
      </c>
      <c r="B42" s="132" t="s">
        <v>306</v>
      </c>
      <c r="C42" s="133" t="s">
        <v>12</v>
      </c>
      <c r="D42" s="133" t="s">
        <v>4</v>
      </c>
      <c r="E42" s="133" t="s">
        <v>7</v>
      </c>
      <c r="F42" s="133">
        <v>41</v>
      </c>
      <c r="G42" s="133"/>
      <c r="H42" s="134"/>
    </row>
    <row r="43" spans="1:8" ht="15.75" customHeight="1">
      <c r="A43" s="131">
        <v>42</v>
      </c>
      <c r="B43" s="132" t="s">
        <v>307</v>
      </c>
      <c r="C43" s="133" t="s">
        <v>12</v>
      </c>
      <c r="D43" s="133" t="s">
        <v>4</v>
      </c>
      <c r="E43" s="133" t="s">
        <v>5</v>
      </c>
      <c r="F43" s="133">
        <v>42</v>
      </c>
      <c r="G43" s="133"/>
      <c r="H43" s="134"/>
    </row>
    <row r="44" spans="1:8" ht="15.75" customHeight="1">
      <c r="A44" s="131">
        <v>43</v>
      </c>
      <c r="B44" s="132" t="s">
        <v>841</v>
      </c>
      <c r="C44" s="133" t="s">
        <v>837</v>
      </c>
      <c r="D44" s="133" t="s">
        <v>838</v>
      </c>
      <c r="E44" s="133" t="s">
        <v>839</v>
      </c>
      <c r="F44" s="133">
        <v>43</v>
      </c>
      <c r="G44" s="133"/>
      <c r="H44" s="134" t="s">
        <v>842</v>
      </c>
    </row>
    <row r="45" spans="1:8" ht="15.75" customHeight="1">
      <c r="A45" s="131">
        <v>44</v>
      </c>
      <c r="B45" s="132" t="s">
        <v>309</v>
      </c>
      <c r="C45" s="133" t="s">
        <v>12</v>
      </c>
      <c r="D45" s="133" t="s">
        <v>4</v>
      </c>
      <c r="E45" s="133" t="s">
        <v>16</v>
      </c>
      <c r="F45" s="133">
        <v>44</v>
      </c>
      <c r="G45" s="133"/>
      <c r="H45" s="134"/>
    </row>
    <row r="46" spans="1:8" ht="15.75" customHeight="1">
      <c r="A46" s="131">
        <v>45</v>
      </c>
      <c r="B46" s="132" t="s">
        <v>310</v>
      </c>
      <c r="C46" s="133" t="s">
        <v>12</v>
      </c>
      <c r="D46" s="133" t="s">
        <v>13</v>
      </c>
      <c r="E46" s="133" t="s">
        <v>11</v>
      </c>
      <c r="F46" s="133">
        <v>45</v>
      </c>
      <c r="G46" s="133"/>
      <c r="H46" s="134"/>
    </row>
    <row r="47" spans="1:8" ht="15.75" customHeight="1">
      <c r="A47" s="131">
        <v>46</v>
      </c>
      <c r="B47" s="132" t="s">
        <v>311</v>
      </c>
      <c r="C47" s="133" t="s">
        <v>12</v>
      </c>
      <c r="D47" s="133" t="s">
        <v>4</v>
      </c>
      <c r="E47" s="133" t="s">
        <v>21</v>
      </c>
      <c r="F47" s="133">
        <v>46</v>
      </c>
      <c r="G47" s="133"/>
      <c r="H47" s="134"/>
    </row>
    <row r="48" spans="1:8" ht="15.75" customHeight="1">
      <c r="A48" s="131">
        <v>47</v>
      </c>
      <c r="B48" s="132" t="s">
        <v>312</v>
      </c>
      <c r="C48" s="133" t="s">
        <v>12</v>
      </c>
      <c r="D48" s="133" t="s">
        <v>4</v>
      </c>
      <c r="E48" s="133" t="s">
        <v>11</v>
      </c>
      <c r="F48" s="133">
        <v>47</v>
      </c>
      <c r="G48" s="133"/>
      <c r="H48" s="134"/>
    </row>
    <row r="49" spans="1:8" ht="15.75" customHeight="1">
      <c r="A49" s="131">
        <v>48</v>
      </c>
      <c r="B49" s="132" t="s">
        <v>313</v>
      </c>
      <c r="C49" s="133" t="s">
        <v>12</v>
      </c>
      <c r="D49" s="133" t="s">
        <v>4</v>
      </c>
      <c r="E49" s="133" t="s">
        <v>11</v>
      </c>
      <c r="F49" s="133">
        <v>48</v>
      </c>
      <c r="G49" s="133"/>
      <c r="H49" s="134"/>
    </row>
    <row r="50" spans="1:8" ht="15.75" customHeight="1">
      <c r="A50" s="131">
        <v>49</v>
      </c>
      <c r="B50" s="132" t="s">
        <v>314</v>
      </c>
      <c r="C50" s="133" t="s">
        <v>12</v>
      </c>
      <c r="D50" s="133" t="s">
        <v>4</v>
      </c>
      <c r="E50" s="133" t="s">
        <v>17</v>
      </c>
      <c r="F50" s="133">
        <v>49</v>
      </c>
      <c r="G50" s="133"/>
      <c r="H50" s="134" t="s">
        <v>843</v>
      </c>
    </row>
    <row r="51" spans="1:8" ht="15.75" customHeight="1">
      <c r="A51" s="131">
        <v>50</v>
      </c>
      <c r="B51" s="132" t="s">
        <v>315</v>
      </c>
      <c r="C51" s="133" t="s">
        <v>12</v>
      </c>
      <c r="D51" s="133" t="s">
        <v>4</v>
      </c>
      <c r="E51" s="133" t="s">
        <v>6</v>
      </c>
      <c r="F51" s="133">
        <v>50</v>
      </c>
      <c r="G51" s="133"/>
      <c r="H51" s="134"/>
    </row>
    <row r="52" spans="1:8" ht="15.75" customHeight="1">
      <c r="A52" s="131">
        <v>51</v>
      </c>
      <c r="B52" s="132" t="s">
        <v>316</v>
      </c>
      <c r="C52" s="133" t="s">
        <v>12</v>
      </c>
      <c r="D52" s="133" t="s">
        <v>4</v>
      </c>
      <c r="E52" s="133" t="s">
        <v>17</v>
      </c>
      <c r="F52" s="133">
        <v>51</v>
      </c>
      <c r="G52" s="133"/>
      <c r="H52" s="134"/>
    </row>
    <row r="53" spans="1:8" ht="15.75" customHeight="1">
      <c r="A53" s="131">
        <v>52</v>
      </c>
      <c r="B53" s="132" t="s">
        <v>317</v>
      </c>
      <c r="C53" s="133" t="s">
        <v>12</v>
      </c>
      <c r="D53" s="133" t="s">
        <v>4</v>
      </c>
      <c r="E53" s="133" t="s">
        <v>16</v>
      </c>
      <c r="F53" s="133">
        <v>52</v>
      </c>
      <c r="G53" s="133"/>
      <c r="H53" s="134"/>
    </row>
    <row r="54" spans="1:8" ht="15.75" customHeight="1">
      <c r="A54" s="131">
        <v>53</v>
      </c>
      <c r="B54" s="132" t="s">
        <v>318</v>
      </c>
      <c r="C54" s="133" t="s">
        <v>12</v>
      </c>
      <c r="D54" s="133" t="s">
        <v>4</v>
      </c>
      <c r="E54" s="133" t="s">
        <v>5</v>
      </c>
      <c r="F54" s="133">
        <v>53</v>
      </c>
      <c r="G54" s="133"/>
      <c r="H54" s="134"/>
    </row>
    <row r="55" spans="1:8" ht="15.75" customHeight="1">
      <c r="A55" s="131">
        <v>54</v>
      </c>
      <c r="B55" s="132" t="s">
        <v>319</v>
      </c>
      <c r="C55" s="133" t="s">
        <v>12</v>
      </c>
      <c r="D55" s="133" t="s">
        <v>4</v>
      </c>
      <c r="E55" s="133" t="s">
        <v>9</v>
      </c>
      <c r="F55" s="133">
        <v>54</v>
      </c>
      <c r="G55" s="133"/>
      <c r="H55" s="134"/>
    </row>
    <row r="56" spans="1:8" ht="15.75" customHeight="1">
      <c r="A56" s="131">
        <v>55</v>
      </c>
      <c r="B56" s="132" t="s">
        <v>320</v>
      </c>
      <c r="C56" s="133" t="s">
        <v>12</v>
      </c>
      <c r="D56" s="133" t="s">
        <v>4</v>
      </c>
      <c r="E56" s="133" t="s">
        <v>17</v>
      </c>
      <c r="F56" s="133">
        <v>55</v>
      </c>
      <c r="G56" s="133"/>
      <c r="H56" s="134" t="s">
        <v>844</v>
      </c>
    </row>
    <row r="57" spans="1:8" ht="15.75" customHeight="1">
      <c r="A57" s="131">
        <v>56</v>
      </c>
      <c r="B57" s="132" t="s">
        <v>321</v>
      </c>
      <c r="C57" s="133" t="s">
        <v>12</v>
      </c>
      <c r="D57" s="133" t="s">
        <v>4</v>
      </c>
      <c r="E57" s="133" t="s">
        <v>15</v>
      </c>
      <c r="F57" s="133">
        <v>56</v>
      </c>
      <c r="G57" s="133"/>
      <c r="H57" s="134" t="s">
        <v>845</v>
      </c>
    </row>
    <row r="58" spans="1:8" ht="15.75" customHeight="1">
      <c r="A58" s="131">
        <v>57</v>
      </c>
      <c r="B58" s="132" t="s">
        <v>322</v>
      </c>
      <c r="C58" s="133" t="s">
        <v>12</v>
      </c>
      <c r="D58" s="133" t="s">
        <v>4</v>
      </c>
      <c r="E58" s="133" t="s">
        <v>9</v>
      </c>
      <c r="F58" s="133">
        <v>57</v>
      </c>
      <c r="G58" s="133"/>
      <c r="H58" s="134"/>
    </row>
    <row r="59" spans="1:8" ht="15.75" customHeight="1">
      <c r="A59" s="131">
        <v>58</v>
      </c>
      <c r="B59" s="132" t="s">
        <v>323</v>
      </c>
      <c r="C59" s="133" t="s">
        <v>12</v>
      </c>
      <c r="D59" s="133" t="s">
        <v>4</v>
      </c>
      <c r="E59" s="133" t="s">
        <v>9</v>
      </c>
      <c r="F59" s="133">
        <v>58</v>
      </c>
      <c r="G59" s="133"/>
      <c r="H59" s="134"/>
    </row>
    <row r="60" spans="1:8" ht="15.75" customHeight="1">
      <c r="A60" s="131">
        <v>59</v>
      </c>
      <c r="B60" s="132" t="s">
        <v>324</v>
      </c>
      <c r="C60" s="133" t="s">
        <v>12</v>
      </c>
      <c r="D60" s="133" t="s">
        <v>4</v>
      </c>
      <c r="E60" s="133" t="s">
        <v>17</v>
      </c>
      <c r="F60" s="133">
        <v>59</v>
      </c>
      <c r="G60" s="133"/>
      <c r="H60" s="134"/>
    </row>
    <row r="61" spans="1:8" ht="15.75" customHeight="1">
      <c r="A61" s="131">
        <v>60</v>
      </c>
      <c r="B61" s="132" t="s">
        <v>460</v>
      </c>
      <c r="C61" s="133" t="s">
        <v>12</v>
      </c>
      <c r="D61" s="133" t="s">
        <v>4</v>
      </c>
      <c r="E61" s="133" t="s">
        <v>17</v>
      </c>
      <c r="F61" s="133">
        <v>60</v>
      </c>
      <c r="G61" s="133"/>
      <c r="H61" s="134"/>
    </row>
    <row r="62" spans="1:8" ht="15.75" customHeight="1">
      <c r="A62" s="131">
        <v>61</v>
      </c>
      <c r="B62" s="132" t="s">
        <v>325</v>
      </c>
      <c r="C62" s="133" t="s">
        <v>12</v>
      </c>
      <c r="D62" s="133" t="s">
        <v>4</v>
      </c>
      <c r="E62" s="133" t="s">
        <v>20</v>
      </c>
      <c r="F62" s="133">
        <v>61</v>
      </c>
      <c r="G62" s="133"/>
      <c r="H62" s="134"/>
    </row>
    <row r="63" spans="1:8" ht="15.75" customHeight="1">
      <c r="A63" s="131">
        <v>62</v>
      </c>
      <c r="B63" s="132" t="s">
        <v>442</v>
      </c>
      <c r="C63" s="133" t="s">
        <v>12</v>
      </c>
      <c r="D63" s="133" t="s">
        <v>4</v>
      </c>
      <c r="E63" s="133" t="s">
        <v>8</v>
      </c>
      <c r="F63" s="133">
        <v>62</v>
      </c>
      <c r="G63" s="133"/>
      <c r="H63" s="134"/>
    </row>
    <row r="64" spans="1:8" ht="15.75" customHeight="1">
      <c r="A64" s="131">
        <v>63</v>
      </c>
      <c r="B64" s="132" t="s">
        <v>326</v>
      </c>
      <c r="C64" s="133" t="s">
        <v>12</v>
      </c>
      <c r="D64" s="133" t="s">
        <v>4</v>
      </c>
      <c r="E64" s="133" t="s">
        <v>20</v>
      </c>
      <c r="F64" s="133">
        <v>63</v>
      </c>
      <c r="G64" s="133"/>
      <c r="H64" s="134"/>
    </row>
    <row r="65" spans="1:8" ht="15.75" customHeight="1">
      <c r="A65" s="131">
        <v>64</v>
      </c>
      <c r="B65" s="132" t="s">
        <v>327</v>
      </c>
      <c r="C65" s="133" t="s">
        <v>12</v>
      </c>
      <c r="D65" s="133" t="s">
        <v>4</v>
      </c>
      <c r="E65" s="133" t="s">
        <v>8</v>
      </c>
      <c r="F65" s="133">
        <v>64</v>
      </c>
      <c r="G65" s="133"/>
      <c r="H65" s="134"/>
    </row>
    <row r="66" spans="1:8" ht="15.75" customHeight="1">
      <c r="A66" s="131">
        <v>65</v>
      </c>
      <c r="B66" s="132" t="s">
        <v>328</v>
      </c>
      <c r="C66" s="133" t="s">
        <v>12</v>
      </c>
      <c r="D66" s="133" t="s">
        <v>4</v>
      </c>
      <c r="E66" s="133" t="s">
        <v>9</v>
      </c>
      <c r="F66" s="133">
        <v>65</v>
      </c>
      <c r="G66" s="133"/>
      <c r="H66" s="134"/>
    </row>
    <row r="67" spans="1:8" ht="15.75" customHeight="1">
      <c r="A67" s="131">
        <v>66</v>
      </c>
      <c r="B67" s="132" t="s">
        <v>329</v>
      </c>
      <c r="C67" s="133" t="s">
        <v>12</v>
      </c>
      <c r="D67" s="133" t="s">
        <v>13</v>
      </c>
      <c r="E67" s="133" t="s">
        <v>8</v>
      </c>
      <c r="F67" s="133">
        <v>66</v>
      </c>
      <c r="G67" s="133"/>
      <c r="H67" s="134"/>
    </row>
    <row r="68" spans="1:8" ht="15.75" customHeight="1">
      <c r="A68" s="131">
        <v>67</v>
      </c>
      <c r="B68" s="132" t="s">
        <v>330</v>
      </c>
      <c r="C68" s="133" t="s">
        <v>12</v>
      </c>
      <c r="D68" s="133" t="s">
        <v>4</v>
      </c>
      <c r="E68" s="133" t="s">
        <v>846</v>
      </c>
      <c r="F68" s="133">
        <v>67</v>
      </c>
      <c r="G68" s="133"/>
      <c r="H68" s="134"/>
    </row>
    <row r="69" spans="1:8" ht="15.75" customHeight="1">
      <c r="A69" s="131">
        <v>68</v>
      </c>
      <c r="B69" s="132" t="s">
        <v>333</v>
      </c>
      <c r="C69" s="133" t="s">
        <v>12</v>
      </c>
      <c r="D69" s="133" t="s">
        <v>4</v>
      </c>
      <c r="E69" s="133" t="s">
        <v>11</v>
      </c>
      <c r="F69" s="133">
        <v>68</v>
      </c>
      <c r="G69" s="133"/>
      <c r="H69" s="134"/>
    </row>
    <row r="70" spans="1:8" ht="15.75" customHeight="1">
      <c r="A70" s="131">
        <v>69</v>
      </c>
      <c r="B70" s="132" t="s">
        <v>331</v>
      </c>
      <c r="C70" s="133" t="s">
        <v>12</v>
      </c>
      <c r="D70" s="133" t="s">
        <v>4</v>
      </c>
      <c r="E70" s="133" t="s">
        <v>11</v>
      </c>
      <c r="F70" s="133">
        <v>69</v>
      </c>
      <c r="G70" s="133"/>
      <c r="H70" s="134"/>
    </row>
    <row r="71" spans="1:8" ht="15.75" customHeight="1">
      <c r="A71" s="131">
        <v>70</v>
      </c>
      <c r="B71" s="132" t="s">
        <v>332</v>
      </c>
      <c r="C71" s="133" t="s">
        <v>12</v>
      </c>
      <c r="D71" s="133" t="s">
        <v>4</v>
      </c>
      <c r="E71" s="133" t="s">
        <v>11</v>
      </c>
      <c r="F71" s="133">
        <v>70</v>
      </c>
      <c r="G71" s="133"/>
      <c r="H71" s="134"/>
    </row>
    <row r="72" spans="1:8" ht="15.75" customHeight="1">
      <c r="A72" s="131">
        <v>71</v>
      </c>
      <c r="B72" s="132" t="s">
        <v>443</v>
      </c>
      <c r="C72" s="133" t="s">
        <v>12</v>
      </c>
      <c r="D72" s="133" t="s">
        <v>4</v>
      </c>
      <c r="E72" s="133" t="s">
        <v>11</v>
      </c>
      <c r="F72" s="133">
        <v>71</v>
      </c>
      <c r="G72" s="133"/>
      <c r="H72" s="134"/>
    </row>
    <row r="73" spans="1:8" ht="15.75" customHeight="1">
      <c r="A73" s="131">
        <v>72</v>
      </c>
      <c r="B73" s="132" t="s">
        <v>308</v>
      </c>
      <c r="C73" s="133" t="s">
        <v>12</v>
      </c>
      <c r="D73" s="133" t="s">
        <v>4</v>
      </c>
      <c r="E73" s="133" t="s">
        <v>11</v>
      </c>
      <c r="F73" s="133">
        <v>72</v>
      </c>
      <c r="G73" s="133"/>
      <c r="H73" s="134"/>
    </row>
    <row r="74" spans="1:8" ht="15.75" customHeight="1">
      <c r="A74" s="131">
        <v>73</v>
      </c>
      <c r="B74" s="132" t="s">
        <v>334</v>
      </c>
      <c r="C74" s="133" t="s">
        <v>12</v>
      </c>
      <c r="D74" s="133" t="s">
        <v>4</v>
      </c>
      <c r="E74" s="133" t="s">
        <v>15</v>
      </c>
      <c r="F74" s="133">
        <v>73</v>
      </c>
      <c r="G74" s="133"/>
      <c r="H74" s="134"/>
    </row>
    <row r="75" spans="1:8" ht="15.75" customHeight="1">
      <c r="A75" s="131">
        <v>74</v>
      </c>
      <c r="B75" s="132" t="s">
        <v>335</v>
      </c>
      <c r="C75" s="133" t="s">
        <v>12</v>
      </c>
      <c r="D75" s="133" t="s">
        <v>4</v>
      </c>
      <c r="E75" s="133" t="s">
        <v>11</v>
      </c>
      <c r="F75" s="133">
        <v>74</v>
      </c>
      <c r="G75" s="133"/>
      <c r="H75" s="134"/>
    </row>
    <row r="76" spans="1:8" ht="15.75" customHeight="1">
      <c r="A76" s="131">
        <v>75</v>
      </c>
      <c r="B76" s="132" t="s">
        <v>336</v>
      </c>
      <c r="C76" s="133" t="s">
        <v>12</v>
      </c>
      <c r="D76" s="133" t="s">
        <v>4</v>
      </c>
      <c r="E76" s="133" t="s">
        <v>8</v>
      </c>
      <c r="F76" s="133">
        <v>75</v>
      </c>
      <c r="G76" s="133"/>
      <c r="H76" s="134"/>
    </row>
    <row r="77" spans="1:8" ht="15.75" customHeight="1">
      <c r="A77" s="131">
        <v>76</v>
      </c>
      <c r="B77" s="132" t="s">
        <v>337</v>
      </c>
      <c r="C77" s="133" t="s">
        <v>12</v>
      </c>
      <c r="D77" s="133" t="s">
        <v>4</v>
      </c>
      <c r="E77" s="133" t="s">
        <v>14</v>
      </c>
      <c r="F77" s="133">
        <v>76</v>
      </c>
      <c r="G77" s="133"/>
      <c r="H77" s="134"/>
    </row>
    <row r="78" spans="1:8" ht="15.75" customHeight="1">
      <c r="A78" s="131">
        <v>77</v>
      </c>
      <c r="B78" s="132" t="s">
        <v>338</v>
      </c>
      <c r="C78" s="133" t="s">
        <v>12</v>
      </c>
      <c r="D78" s="133" t="s">
        <v>4</v>
      </c>
      <c r="E78" s="133" t="s">
        <v>21</v>
      </c>
      <c r="F78" s="133">
        <v>77</v>
      </c>
      <c r="G78" s="133"/>
      <c r="H78" s="134"/>
    </row>
    <row r="79" spans="1:8" ht="15.75" customHeight="1">
      <c r="A79" s="131">
        <v>78</v>
      </c>
      <c r="B79" s="132" t="s">
        <v>339</v>
      </c>
      <c r="C79" s="133" t="s">
        <v>12</v>
      </c>
      <c r="D79" s="133" t="s">
        <v>4</v>
      </c>
      <c r="E79" s="133" t="s">
        <v>17</v>
      </c>
      <c r="F79" s="133">
        <v>78</v>
      </c>
      <c r="G79" s="133"/>
      <c r="H79" s="134"/>
    </row>
    <row r="80" spans="1:8" ht="15.75" customHeight="1">
      <c r="A80" s="131">
        <v>79</v>
      </c>
      <c r="B80" s="132" t="s">
        <v>340</v>
      </c>
      <c r="C80" s="133" t="s">
        <v>12</v>
      </c>
      <c r="D80" s="133" t="s">
        <v>4</v>
      </c>
      <c r="E80" s="133" t="s">
        <v>17</v>
      </c>
      <c r="F80" s="133">
        <v>79</v>
      </c>
      <c r="G80" s="133"/>
      <c r="H80" s="134"/>
    </row>
    <row r="81" spans="1:8" ht="15.75" customHeight="1">
      <c r="A81" s="131">
        <v>80</v>
      </c>
      <c r="B81" s="132" t="s">
        <v>341</v>
      </c>
      <c r="C81" s="133" t="s">
        <v>12</v>
      </c>
      <c r="D81" s="133" t="s">
        <v>4</v>
      </c>
      <c r="E81" s="133" t="s">
        <v>17</v>
      </c>
      <c r="F81" s="133">
        <v>80</v>
      </c>
      <c r="G81" s="133"/>
      <c r="H81" s="134"/>
    </row>
    <row r="82" spans="1:8" ht="15.75" customHeight="1">
      <c r="A82" s="131">
        <v>81</v>
      </c>
      <c r="B82" s="132" t="s">
        <v>847</v>
      </c>
      <c r="C82" s="133" t="s">
        <v>12</v>
      </c>
      <c r="D82" s="133" t="s">
        <v>848</v>
      </c>
      <c r="E82" s="133" t="s">
        <v>16</v>
      </c>
      <c r="F82" s="133">
        <v>81</v>
      </c>
      <c r="G82" s="133"/>
      <c r="H82" s="134" t="s">
        <v>849</v>
      </c>
    </row>
    <row r="83" spans="1:8" ht="15.75" customHeight="1">
      <c r="A83" s="131">
        <v>82</v>
      </c>
      <c r="B83" s="132" t="s">
        <v>343</v>
      </c>
      <c r="C83" s="133" t="s">
        <v>12</v>
      </c>
      <c r="D83" s="133" t="s">
        <v>4</v>
      </c>
      <c r="E83" s="133" t="s">
        <v>16</v>
      </c>
      <c r="F83" s="133">
        <v>82</v>
      </c>
      <c r="G83" s="133"/>
      <c r="H83" s="134"/>
    </row>
    <row r="84" spans="1:8" ht="15.75" customHeight="1">
      <c r="A84" s="131">
        <v>83</v>
      </c>
      <c r="B84" s="132" t="s">
        <v>344</v>
      </c>
      <c r="C84" s="133" t="s">
        <v>12</v>
      </c>
      <c r="D84" s="133" t="s">
        <v>4</v>
      </c>
      <c r="E84" s="133" t="s">
        <v>15</v>
      </c>
      <c r="F84" s="133">
        <v>83</v>
      </c>
      <c r="G84" s="133"/>
      <c r="H84" s="134"/>
    </row>
    <row r="85" spans="1:8" ht="15.75" customHeight="1">
      <c r="A85" s="131">
        <v>84</v>
      </c>
      <c r="B85" s="132" t="s">
        <v>345</v>
      </c>
      <c r="C85" s="133" t="s">
        <v>12</v>
      </c>
      <c r="D85" s="133" t="s">
        <v>4</v>
      </c>
      <c r="E85" s="133" t="s">
        <v>16</v>
      </c>
      <c r="F85" s="133">
        <v>84</v>
      </c>
      <c r="G85" s="133"/>
      <c r="H85" s="134"/>
    </row>
    <row r="86" spans="1:8" ht="15.75" customHeight="1">
      <c r="A86" s="131">
        <v>85</v>
      </c>
      <c r="B86" s="132" t="s">
        <v>346</v>
      </c>
      <c r="C86" s="133" t="s">
        <v>12</v>
      </c>
      <c r="D86" s="133" t="s">
        <v>4</v>
      </c>
      <c r="E86" s="133" t="s">
        <v>11</v>
      </c>
      <c r="F86" s="133">
        <v>85</v>
      </c>
      <c r="G86" s="133"/>
      <c r="H86" s="134"/>
    </row>
    <row r="87" spans="1:8" ht="15.75" customHeight="1">
      <c r="A87" s="131">
        <v>86</v>
      </c>
      <c r="B87" s="132" t="s">
        <v>347</v>
      </c>
      <c r="C87" s="133" t="s">
        <v>12</v>
      </c>
      <c r="D87" s="133" t="s">
        <v>4</v>
      </c>
      <c r="E87" s="133" t="s">
        <v>16</v>
      </c>
      <c r="F87" s="133">
        <v>86</v>
      </c>
      <c r="G87" s="133"/>
      <c r="H87" s="134"/>
    </row>
    <row r="88" spans="1:8" ht="15.75" customHeight="1">
      <c r="A88" s="131">
        <v>87</v>
      </c>
      <c r="B88" s="132" t="s">
        <v>461</v>
      </c>
      <c r="C88" s="133" t="s">
        <v>12</v>
      </c>
      <c r="D88" s="133" t="s">
        <v>4</v>
      </c>
      <c r="E88" s="133" t="s">
        <v>21</v>
      </c>
      <c r="F88" s="133">
        <v>87</v>
      </c>
      <c r="G88" s="133"/>
      <c r="H88" s="134"/>
    </row>
    <row r="89" spans="1:8" ht="15.75" customHeight="1">
      <c r="A89" s="131">
        <v>88</v>
      </c>
      <c r="B89" s="132" t="s">
        <v>349</v>
      </c>
      <c r="C89" s="133" t="s">
        <v>12</v>
      </c>
      <c r="D89" s="133" t="s">
        <v>4</v>
      </c>
      <c r="E89" s="133" t="s">
        <v>15</v>
      </c>
      <c r="F89" s="133">
        <v>88</v>
      </c>
      <c r="G89" s="133"/>
      <c r="H89" s="134"/>
    </row>
    <row r="90" spans="1:8" ht="15.75" customHeight="1">
      <c r="A90" s="131">
        <v>89</v>
      </c>
      <c r="B90" s="132" t="s">
        <v>350</v>
      </c>
      <c r="C90" s="133" t="s">
        <v>12</v>
      </c>
      <c r="D90" s="133" t="s">
        <v>4</v>
      </c>
      <c r="E90" s="133" t="s">
        <v>21</v>
      </c>
      <c r="F90" s="133">
        <v>89</v>
      </c>
      <c r="G90" s="133"/>
      <c r="H90" s="134"/>
    </row>
    <row r="91" spans="1:8" ht="15.75" customHeight="1">
      <c r="A91" s="131">
        <v>90</v>
      </c>
      <c r="B91" s="132" t="s">
        <v>351</v>
      </c>
      <c r="C91" s="133" t="s">
        <v>12</v>
      </c>
      <c r="D91" s="133" t="s">
        <v>4</v>
      </c>
      <c r="E91" s="133" t="s">
        <v>14</v>
      </c>
      <c r="F91" s="133">
        <v>90</v>
      </c>
      <c r="G91" s="133"/>
      <c r="H91" s="134"/>
    </row>
    <row r="92" spans="1:8" ht="15.75" customHeight="1">
      <c r="A92" s="131">
        <v>91</v>
      </c>
      <c r="B92" s="132" t="s">
        <v>352</v>
      </c>
      <c r="C92" s="133" t="s">
        <v>12</v>
      </c>
      <c r="D92" s="133" t="s">
        <v>4</v>
      </c>
      <c r="E92" s="133" t="s">
        <v>15</v>
      </c>
      <c r="F92" s="133">
        <v>91</v>
      </c>
      <c r="G92" s="133"/>
      <c r="H92" s="134"/>
    </row>
    <row r="93" spans="1:8" ht="15.75" customHeight="1">
      <c r="A93" s="131">
        <v>92</v>
      </c>
      <c r="B93" s="132" t="s">
        <v>353</v>
      </c>
      <c r="C93" s="133" t="s">
        <v>12</v>
      </c>
      <c r="D93" s="133" t="s">
        <v>4</v>
      </c>
      <c r="E93" s="133" t="s">
        <v>14</v>
      </c>
      <c r="F93" s="133">
        <v>92</v>
      </c>
      <c r="G93" s="133"/>
      <c r="H93" s="134"/>
    </row>
    <row r="94" spans="1:8" ht="15.75" customHeight="1">
      <c r="A94" s="131">
        <v>93</v>
      </c>
      <c r="B94" s="132" t="s">
        <v>850</v>
      </c>
      <c r="C94" s="133" t="s">
        <v>12</v>
      </c>
      <c r="D94" s="133" t="s">
        <v>4</v>
      </c>
      <c r="E94" s="133" t="s">
        <v>8</v>
      </c>
      <c r="F94" s="133">
        <v>93</v>
      </c>
      <c r="G94" s="133"/>
      <c r="H94" s="134" t="s">
        <v>851</v>
      </c>
    </row>
    <row r="95" spans="1:8" ht="15.75" customHeight="1">
      <c r="A95" s="131">
        <v>94</v>
      </c>
      <c r="B95" s="132" t="s">
        <v>852</v>
      </c>
      <c r="C95" s="133" t="s">
        <v>12</v>
      </c>
      <c r="D95" s="133" t="s">
        <v>4</v>
      </c>
      <c r="E95" s="133" t="s">
        <v>16</v>
      </c>
      <c r="F95" s="133">
        <v>94</v>
      </c>
      <c r="G95" s="133"/>
      <c r="H95" s="134"/>
    </row>
    <row r="96" spans="1:8" ht="15.75" customHeight="1">
      <c r="A96" s="131">
        <v>95</v>
      </c>
      <c r="B96" s="132" t="s">
        <v>355</v>
      </c>
      <c r="C96" s="133" t="s">
        <v>12</v>
      </c>
      <c r="D96" s="133" t="s">
        <v>4</v>
      </c>
      <c r="E96" s="133" t="s">
        <v>16</v>
      </c>
      <c r="F96" s="133">
        <v>95</v>
      </c>
      <c r="G96" s="133"/>
      <c r="H96" s="134"/>
    </row>
    <row r="97" spans="1:8" ht="15.75" customHeight="1">
      <c r="A97" s="131">
        <v>96</v>
      </c>
      <c r="B97" s="132" t="s">
        <v>440</v>
      </c>
      <c r="C97" s="133" t="s">
        <v>12</v>
      </c>
      <c r="D97" s="133" t="s">
        <v>4</v>
      </c>
      <c r="E97" s="133" t="s">
        <v>7</v>
      </c>
      <c r="F97" s="133">
        <v>96</v>
      </c>
      <c r="G97" s="133"/>
      <c r="H97" s="134"/>
    </row>
    <row r="98" spans="1:8" ht="15.75" customHeight="1">
      <c r="A98" s="131">
        <v>97</v>
      </c>
      <c r="B98" s="132" t="s">
        <v>356</v>
      </c>
      <c r="C98" s="133" t="s">
        <v>12</v>
      </c>
      <c r="D98" s="133" t="s">
        <v>4</v>
      </c>
      <c r="E98" s="133" t="s">
        <v>17</v>
      </c>
      <c r="F98" s="133">
        <v>97</v>
      </c>
      <c r="G98" s="133"/>
      <c r="H98" s="134"/>
    </row>
    <row r="99" spans="1:8" ht="15.75" customHeight="1">
      <c r="A99" s="131">
        <v>98</v>
      </c>
      <c r="B99" s="132" t="s">
        <v>357</v>
      </c>
      <c r="C99" s="133" t="s">
        <v>12</v>
      </c>
      <c r="D99" s="133" t="s">
        <v>4</v>
      </c>
      <c r="E99" s="133" t="s">
        <v>17</v>
      </c>
      <c r="F99" s="133">
        <v>98</v>
      </c>
      <c r="G99" s="133"/>
      <c r="H99" s="134" t="s">
        <v>844</v>
      </c>
    </row>
    <row r="100" spans="1:8" ht="15.75" customHeight="1">
      <c r="A100" s="131">
        <v>99</v>
      </c>
      <c r="B100" s="132" t="s">
        <v>358</v>
      </c>
      <c r="C100" s="133" t="s">
        <v>12</v>
      </c>
      <c r="D100" s="133" t="s">
        <v>4</v>
      </c>
      <c r="E100" s="133" t="s">
        <v>5</v>
      </c>
      <c r="F100" s="133">
        <v>99</v>
      </c>
      <c r="G100" s="133"/>
      <c r="H100" s="134"/>
    </row>
    <row r="101" spans="1:8" ht="15.75" customHeight="1">
      <c r="A101" s="131">
        <v>100</v>
      </c>
      <c r="B101" s="132" t="s">
        <v>359</v>
      </c>
      <c r="C101" s="133" t="s">
        <v>12</v>
      </c>
      <c r="D101" s="133" t="s">
        <v>4</v>
      </c>
      <c r="E101" s="133" t="s">
        <v>17</v>
      </c>
      <c r="F101" s="133">
        <v>100</v>
      </c>
      <c r="G101" s="133"/>
      <c r="H101" s="134"/>
    </row>
    <row r="102" spans="1:8" ht="15.75" customHeight="1">
      <c r="A102" s="131">
        <v>101</v>
      </c>
      <c r="B102" s="132" t="s">
        <v>360</v>
      </c>
      <c r="C102" s="133" t="s">
        <v>12</v>
      </c>
      <c r="D102" s="133" t="s">
        <v>4</v>
      </c>
      <c r="E102" s="133" t="s">
        <v>17</v>
      </c>
      <c r="F102" s="133">
        <v>101</v>
      </c>
      <c r="G102" s="133"/>
      <c r="H102" s="134"/>
    </row>
    <row r="103" spans="1:8" ht="15.75" customHeight="1">
      <c r="A103" s="131">
        <v>102</v>
      </c>
      <c r="B103" s="132" t="s">
        <v>361</v>
      </c>
      <c r="C103" s="133" t="s">
        <v>12</v>
      </c>
      <c r="D103" s="133" t="s">
        <v>4</v>
      </c>
      <c r="E103" s="133" t="s">
        <v>10</v>
      </c>
      <c r="F103" s="133">
        <v>102</v>
      </c>
      <c r="G103" s="133"/>
      <c r="H103" s="134"/>
    </row>
    <row r="104" spans="1:8" ht="15.75" customHeight="1">
      <c r="A104" s="131">
        <v>103</v>
      </c>
      <c r="B104" s="132" t="s">
        <v>362</v>
      </c>
      <c r="C104" s="133" t="s">
        <v>12</v>
      </c>
      <c r="D104" s="133" t="s">
        <v>4</v>
      </c>
      <c r="E104" s="133" t="s">
        <v>17</v>
      </c>
      <c r="F104" s="133">
        <v>103</v>
      </c>
      <c r="G104" s="133"/>
      <c r="H104" s="134"/>
    </row>
    <row r="105" spans="1:8" ht="15.75" customHeight="1">
      <c r="A105" s="131">
        <v>104</v>
      </c>
      <c r="B105" s="132" t="s">
        <v>363</v>
      </c>
      <c r="C105" s="133" t="s">
        <v>12</v>
      </c>
      <c r="D105" s="133" t="s">
        <v>4</v>
      </c>
      <c r="E105" s="133" t="s">
        <v>21</v>
      </c>
      <c r="F105" s="133">
        <v>104</v>
      </c>
      <c r="G105" s="133"/>
      <c r="H105" s="134"/>
    </row>
    <row r="106" spans="1:8" ht="15.75" customHeight="1">
      <c r="A106" s="131">
        <v>105</v>
      </c>
      <c r="B106" s="132" t="s">
        <v>364</v>
      </c>
      <c r="C106" s="133" t="s">
        <v>12</v>
      </c>
      <c r="D106" s="133" t="s">
        <v>4</v>
      </c>
      <c r="E106" s="133" t="s">
        <v>17</v>
      </c>
      <c r="F106" s="133">
        <v>105</v>
      </c>
      <c r="G106" s="133"/>
      <c r="H106" s="134"/>
    </row>
    <row r="107" spans="1:8" ht="15.75" customHeight="1">
      <c r="A107" s="131">
        <v>106</v>
      </c>
      <c r="B107" s="132" t="s">
        <v>365</v>
      </c>
      <c r="C107" s="133" t="s">
        <v>12</v>
      </c>
      <c r="D107" s="133" t="s">
        <v>4</v>
      </c>
      <c r="E107" s="133" t="s">
        <v>21</v>
      </c>
      <c r="F107" s="133">
        <v>106</v>
      </c>
      <c r="G107" s="133"/>
      <c r="H107" s="134"/>
    </row>
    <row r="108" spans="1:8" ht="15.75" customHeight="1">
      <c r="A108" s="131">
        <v>107</v>
      </c>
      <c r="B108" s="132" t="s">
        <v>366</v>
      </c>
      <c r="C108" s="133" t="s">
        <v>12</v>
      </c>
      <c r="D108" s="133" t="s">
        <v>4</v>
      </c>
      <c r="E108" s="133" t="s">
        <v>20</v>
      </c>
      <c r="F108" s="133">
        <v>107</v>
      </c>
      <c r="G108" s="133"/>
      <c r="H108" s="134"/>
    </row>
    <row r="109" spans="1:8" ht="15.75" customHeight="1">
      <c r="A109" s="131">
        <v>108</v>
      </c>
      <c r="B109" s="132" t="s">
        <v>367</v>
      </c>
      <c r="C109" s="133" t="s">
        <v>12</v>
      </c>
      <c r="D109" s="133" t="s">
        <v>4</v>
      </c>
      <c r="E109" s="133" t="s">
        <v>8</v>
      </c>
      <c r="F109" s="133">
        <v>108</v>
      </c>
      <c r="G109" s="133"/>
      <c r="H109" s="134"/>
    </row>
    <row r="110" spans="1:8" ht="15.75" customHeight="1">
      <c r="A110" s="131">
        <v>109</v>
      </c>
      <c r="B110" s="132" t="s">
        <v>368</v>
      </c>
      <c r="C110" s="133" t="s">
        <v>12</v>
      </c>
      <c r="D110" s="133" t="s">
        <v>4</v>
      </c>
      <c r="E110" s="133" t="s">
        <v>21</v>
      </c>
      <c r="F110" s="133">
        <v>109</v>
      </c>
      <c r="G110" s="133"/>
      <c r="H110" s="134"/>
    </row>
    <row r="111" spans="1:8" ht="15.75" customHeight="1">
      <c r="A111" s="131">
        <v>110</v>
      </c>
      <c r="B111" s="132" t="s">
        <v>369</v>
      </c>
      <c r="C111" s="133" t="s">
        <v>12</v>
      </c>
      <c r="D111" s="133" t="s">
        <v>4</v>
      </c>
      <c r="E111" s="133" t="s">
        <v>17</v>
      </c>
      <c r="F111" s="133">
        <v>110</v>
      </c>
      <c r="G111" s="133"/>
      <c r="H111" s="134"/>
    </row>
    <row r="112" spans="1:8" ht="15.75" customHeight="1">
      <c r="A112" s="131">
        <v>111</v>
      </c>
      <c r="B112" s="132" t="s">
        <v>370</v>
      </c>
      <c r="C112" s="133" t="s">
        <v>12</v>
      </c>
      <c r="D112" s="133" t="s">
        <v>4</v>
      </c>
      <c r="E112" s="133" t="s">
        <v>17</v>
      </c>
      <c r="F112" s="133">
        <v>111</v>
      </c>
      <c r="G112" s="133"/>
      <c r="H112" s="134"/>
    </row>
    <row r="113" spans="1:8" ht="15.75" customHeight="1">
      <c r="A113" s="131">
        <v>112</v>
      </c>
      <c r="B113" s="132" t="s">
        <v>444</v>
      </c>
      <c r="C113" s="133" t="s">
        <v>12</v>
      </c>
      <c r="D113" s="133" t="s">
        <v>4</v>
      </c>
      <c r="E113" s="133" t="s">
        <v>8</v>
      </c>
      <c r="F113" s="133">
        <v>112</v>
      </c>
      <c r="G113" s="133"/>
      <c r="H113" s="134"/>
    </row>
    <row r="114" spans="1:8" ht="15.75" customHeight="1">
      <c r="A114" s="131">
        <v>113</v>
      </c>
      <c r="B114" s="132" t="s">
        <v>371</v>
      </c>
      <c r="C114" s="133" t="s">
        <v>12</v>
      </c>
      <c r="D114" s="133" t="s">
        <v>4</v>
      </c>
      <c r="E114" s="133" t="s">
        <v>17</v>
      </c>
      <c r="F114" s="133">
        <v>113</v>
      </c>
      <c r="G114" s="133"/>
      <c r="H114" s="134"/>
    </row>
    <row r="115" spans="1:8" ht="15.75" customHeight="1">
      <c r="A115" s="131">
        <v>114</v>
      </c>
      <c r="B115" s="132" t="s">
        <v>372</v>
      </c>
      <c r="C115" s="133" t="s">
        <v>12</v>
      </c>
      <c r="D115" s="133" t="s">
        <v>4</v>
      </c>
      <c r="E115" s="133" t="s">
        <v>20</v>
      </c>
      <c r="F115" s="133">
        <v>114</v>
      </c>
      <c r="G115" s="133"/>
      <c r="H115" s="134"/>
    </row>
    <row r="116" spans="1:8" ht="15.75" customHeight="1">
      <c r="A116" s="131">
        <v>115</v>
      </c>
      <c r="B116" s="132" t="s">
        <v>373</v>
      </c>
      <c r="C116" s="133" t="s">
        <v>12</v>
      </c>
      <c r="D116" s="133" t="s">
        <v>4</v>
      </c>
      <c r="E116" s="133" t="s">
        <v>17</v>
      </c>
      <c r="F116" s="133">
        <v>115</v>
      </c>
      <c r="G116" s="133"/>
      <c r="H116" s="134"/>
    </row>
    <row r="117" spans="1:8" ht="15.75" customHeight="1">
      <c r="A117" s="131">
        <v>116</v>
      </c>
      <c r="B117" s="132" t="s">
        <v>374</v>
      </c>
      <c r="C117" s="133" t="s">
        <v>12</v>
      </c>
      <c r="D117" s="133" t="s">
        <v>4</v>
      </c>
      <c r="E117" s="133" t="s">
        <v>21</v>
      </c>
      <c r="F117" s="133">
        <v>116</v>
      </c>
      <c r="G117" s="133"/>
      <c r="H117" s="134"/>
    </row>
    <row r="118" spans="1:8" ht="15.75" customHeight="1">
      <c r="A118" s="131">
        <v>117</v>
      </c>
      <c r="B118" s="132" t="s">
        <v>375</v>
      </c>
      <c r="C118" s="133" t="s">
        <v>12</v>
      </c>
      <c r="D118" s="133" t="s">
        <v>4</v>
      </c>
      <c r="E118" s="133" t="s">
        <v>21</v>
      </c>
      <c r="F118" s="133">
        <v>117</v>
      </c>
      <c r="G118" s="133"/>
      <c r="H118" s="134"/>
    </row>
    <row r="119" spans="1:8" ht="15.75" customHeight="1">
      <c r="A119" s="131">
        <v>118</v>
      </c>
      <c r="B119" s="132" t="s">
        <v>376</v>
      </c>
      <c r="C119" s="133" t="s">
        <v>12</v>
      </c>
      <c r="D119" s="133" t="s">
        <v>4</v>
      </c>
      <c r="E119" s="133" t="s">
        <v>17</v>
      </c>
      <c r="F119" s="133">
        <v>118</v>
      </c>
      <c r="G119" s="133"/>
      <c r="H119" s="134"/>
    </row>
    <row r="120" spans="1:8" ht="15.75" customHeight="1">
      <c r="A120" s="131">
        <v>119</v>
      </c>
      <c r="B120" s="132" t="s">
        <v>377</v>
      </c>
      <c r="C120" s="133" t="s">
        <v>12</v>
      </c>
      <c r="D120" s="133" t="s">
        <v>4</v>
      </c>
      <c r="E120" s="133" t="s">
        <v>8</v>
      </c>
      <c r="F120" s="133">
        <v>119</v>
      </c>
      <c r="G120" s="133"/>
      <c r="H120" s="134"/>
    </row>
    <row r="121" spans="1:8" ht="15.75" customHeight="1">
      <c r="A121" s="131">
        <v>120</v>
      </c>
      <c r="B121" s="132" t="s">
        <v>378</v>
      </c>
      <c r="C121" s="133" t="s">
        <v>12</v>
      </c>
      <c r="D121" s="133" t="s">
        <v>4</v>
      </c>
      <c r="E121" s="133" t="s">
        <v>17</v>
      </c>
      <c r="F121" s="133">
        <v>120</v>
      </c>
      <c r="G121" s="133"/>
      <c r="H121" s="134"/>
    </row>
    <row r="122" spans="1:8" ht="15.75" customHeight="1">
      <c r="A122" s="131">
        <v>121</v>
      </c>
      <c r="B122" s="132" t="s">
        <v>462</v>
      </c>
      <c r="C122" s="133" t="s">
        <v>12</v>
      </c>
      <c r="D122" s="133" t="s">
        <v>4</v>
      </c>
      <c r="E122" s="133" t="s">
        <v>846</v>
      </c>
      <c r="F122" s="133">
        <v>121</v>
      </c>
      <c r="G122" s="133"/>
      <c r="H122" s="134" t="s">
        <v>842</v>
      </c>
    </row>
    <row r="123" spans="1:8" ht="15.75" customHeight="1">
      <c r="A123" s="131">
        <v>122</v>
      </c>
      <c r="B123" s="132" t="s">
        <v>379</v>
      </c>
      <c r="C123" s="133" t="s">
        <v>12</v>
      </c>
      <c r="D123" s="133" t="s">
        <v>4</v>
      </c>
      <c r="E123" s="133" t="s">
        <v>16</v>
      </c>
      <c r="F123" s="133">
        <v>122</v>
      </c>
      <c r="G123" s="133"/>
      <c r="H123" s="134"/>
    </row>
    <row r="124" spans="1:8" ht="15.75" customHeight="1">
      <c r="A124" s="131">
        <v>123</v>
      </c>
      <c r="B124" s="132" t="s">
        <v>380</v>
      </c>
      <c r="C124" s="133" t="s">
        <v>12</v>
      </c>
      <c r="D124" s="133" t="s">
        <v>4</v>
      </c>
      <c r="E124" s="133" t="s">
        <v>21</v>
      </c>
      <c r="F124" s="133">
        <v>123</v>
      </c>
      <c r="G124" s="133"/>
      <c r="H124" s="134"/>
    </row>
    <row r="125" spans="1:8" ht="15.75" customHeight="1">
      <c r="A125" s="131">
        <v>124</v>
      </c>
      <c r="B125" s="132" t="s">
        <v>445</v>
      </c>
      <c r="C125" s="133" t="s">
        <v>12</v>
      </c>
      <c r="D125" s="133" t="s">
        <v>4</v>
      </c>
      <c r="E125" s="133" t="s">
        <v>11</v>
      </c>
      <c r="F125" s="133">
        <v>124</v>
      </c>
      <c r="G125" s="133"/>
      <c r="H125" s="134" t="s">
        <v>853</v>
      </c>
    </row>
    <row r="126" spans="1:8" ht="15.75" customHeight="1">
      <c r="A126" s="131">
        <v>125</v>
      </c>
      <c r="B126" s="132" t="s">
        <v>381</v>
      </c>
      <c r="C126" s="133" t="s">
        <v>12</v>
      </c>
      <c r="D126" s="133" t="s">
        <v>4</v>
      </c>
      <c r="E126" s="133" t="s">
        <v>21</v>
      </c>
      <c r="F126" s="133">
        <v>125</v>
      </c>
      <c r="G126" s="133"/>
      <c r="H126" s="134"/>
    </row>
    <row r="127" spans="1:8" ht="15.75" customHeight="1">
      <c r="A127" s="131">
        <v>126</v>
      </c>
      <c r="B127" s="132" t="s">
        <v>382</v>
      </c>
      <c r="C127" s="133" t="s">
        <v>12</v>
      </c>
      <c r="D127" s="133" t="s">
        <v>4</v>
      </c>
      <c r="E127" s="133" t="s">
        <v>21</v>
      </c>
      <c r="F127" s="133">
        <v>126</v>
      </c>
      <c r="G127" s="133"/>
      <c r="H127" s="134"/>
    </row>
    <row r="128" spans="1:8" ht="15.75" customHeight="1">
      <c r="A128" s="131">
        <v>127</v>
      </c>
      <c r="B128" s="132" t="s">
        <v>383</v>
      </c>
      <c r="C128" s="133" t="s">
        <v>12</v>
      </c>
      <c r="D128" s="133" t="s">
        <v>4</v>
      </c>
      <c r="E128" s="133" t="s">
        <v>17</v>
      </c>
      <c r="F128" s="133">
        <v>127</v>
      </c>
      <c r="G128" s="133"/>
      <c r="H128" s="134"/>
    </row>
    <row r="129" spans="1:8" ht="15.75" customHeight="1">
      <c r="A129" s="131">
        <v>128</v>
      </c>
      <c r="B129" s="132" t="s">
        <v>384</v>
      </c>
      <c r="C129" s="133" t="s">
        <v>12</v>
      </c>
      <c r="D129" s="133" t="s">
        <v>4</v>
      </c>
      <c r="E129" s="133" t="s">
        <v>11</v>
      </c>
      <c r="F129" s="133">
        <v>128</v>
      </c>
      <c r="G129" s="133"/>
      <c r="H129" s="134"/>
    </row>
    <row r="130" spans="1:8" ht="15.75" customHeight="1">
      <c r="A130" s="131">
        <v>129</v>
      </c>
      <c r="B130" s="132" t="s">
        <v>385</v>
      </c>
      <c r="C130" s="133" t="s">
        <v>12</v>
      </c>
      <c r="D130" s="133" t="s">
        <v>4</v>
      </c>
      <c r="E130" s="133" t="s">
        <v>11</v>
      </c>
      <c r="F130" s="133">
        <v>129</v>
      </c>
      <c r="G130" s="133"/>
      <c r="H130" s="134"/>
    </row>
    <row r="131" spans="1:8" ht="15.75" customHeight="1">
      <c r="A131" s="131">
        <v>130</v>
      </c>
      <c r="B131" s="132" t="s">
        <v>386</v>
      </c>
      <c r="C131" s="133" t="s">
        <v>12</v>
      </c>
      <c r="D131" s="133" t="s">
        <v>4</v>
      </c>
      <c r="E131" s="133" t="s">
        <v>20</v>
      </c>
      <c r="F131" s="133">
        <v>130</v>
      </c>
      <c r="G131" s="133"/>
      <c r="H131" s="134"/>
    </row>
    <row r="132" spans="1:8" ht="15.75" customHeight="1">
      <c r="A132" s="131">
        <v>131</v>
      </c>
      <c r="B132" s="132" t="s">
        <v>387</v>
      </c>
      <c r="C132" s="133" t="s">
        <v>12</v>
      </c>
      <c r="D132" s="133" t="s">
        <v>848</v>
      </c>
      <c r="E132" s="133" t="s">
        <v>7</v>
      </c>
      <c r="F132" s="133">
        <v>131</v>
      </c>
      <c r="G132" s="133"/>
      <c r="H132" s="134"/>
    </row>
    <row r="133" spans="1:8" ht="15.75" customHeight="1">
      <c r="A133" s="131">
        <v>132</v>
      </c>
      <c r="B133" s="132" t="s">
        <v>854</v>
      </c>
      <c r="C133" s="133" t="s">
        <v>12</v>
      </c>
      <c r="D133" s="133" t="s">
        <v>4</v>
      </c>
      <c r="E133" s="133" t="s">
        <v>15</v>
      </c>
      <c r="F133" s="133">
        <v>132</v>
      </c>
      <c r="G133" s="133"/>
      <c r="H133" s="134" t="s">
        <v>855</v>
      </c>
    </row>
    <row r="134" spans="1:8" ht="15.75" customHeight="1">
      <c r="A134" s="131">
        <v>133</v>
      </c>
      <c r="B134" s="132" t="s">
        <v>856</v>
      </c>
      <c r="C134" s="133" t="s">
        <v>12</v>
      </c>
      <c r="D134" s="133" t="s">
        <v>4</v>
      </c>
      <c r="E134" s="133" t="s">
        <v>10</v>
      </c>
      <c r="F134" s="133">
        <v>133</v>
      </c>
      <c r="G134" s="133"/>
      <c r="H134" s="134" t="s">
        <v>857</v>
      </c>
    </row>
    <row r="135" spans="1:8" ht="15.75" customHeight="1">
      <c r="A135" s="131">
        <v>134</v>
      </c>
      <c r="B135" s="132" t="s">
        <v>464</v>
      </c>
      <c r="C135" s="133" t="s">
        <v>12</v>
      </c>
      <c r="D135" s="133" t="s">
        <v>4</v>
      </c>
      <c r="E135" s="133" t="s">
        <v>10</v>
      </c>
      <c r="F135" s="133">
        <v>134</v>
      </c>
      <c r="G135" s="133"/>
      <c r="H135" s="134"/>
    </row>
    <row r="136" spans="1:8" ht="15.75" customHeight="1">
      <c r="A136" s="131">
        <v>135</v>
      </c>
      <c r="B136" s="132" t="s">
        <v>388</v>
      </c>
      <c r="C136" s="133" t="s">
        <v>12</v>
      </c>
      <c r="D136" s="133" t="s">
        <v>4</v>
      </c>
      <c r="E136" s="133" t="s">
        <v>21</v>
      </c>
      <c r="F136" s="133">
        <v>135</v>
      </c>
      <c r="G136" s="133"/>
      <c r="H136" s="134"/>
    </row>
    <row r="137" spans="1:8" ht="15.75" customHeight="1">
      <c r="A137" s="131">
        <v>136</v>
      </c>
      <c r="B137" s="132" t="s">
        <v>389</v>
      </c>
      <c r="C137" s="133" t="s">
        <v>12</v>
      </c>
      <c r="D137" s="133" t="s">
        <v>4</v>
      </c>
      <c r="E137" s="133" t="s">
        <v>10</v>
      </c>
      <c r="F137" s="133">
        <v>136</v>
      </c>
      <c r="G137" s="133"/>
      <c r="H137" s="134"/>
    </row>
    <row r="138" spans="1:8" ht="15.75" customHeight="1">
      <c r="A138" s="131">
        <v>137</v>
      </c>
      <c r="B138" s="132" t="s">
        <v>390</v>
      </c>
      <c r="C138" s="133" t="s">
        <v>12</v>
      </c>
      <c r="D138" s="133" t="s">
        <v>13</v>
      </c>
      <c r="E138" s="133" t="s">
        <v>14</v>
      </c>
      <c r="F138" s="133">
        <v>137</v>
      </c>
      <c r="G138" s="133"/>
      <c r="H138" s="134"/>
    </row>
    <row r="139" spans="1:8" ht="15.75" customHeight="1">
      <c r="A139" s="131">
        <v>138</v>
      </c>
      <c r="B139" s="132" t="s">
        <v>391</v>
      </c>
      <c r="C139" s="133" t="s">
        <v>12</v>
      </c>
      <c r="D139" s="133" t="s">
        <v>4</v>
      </c>
      <c r="E139" s="133" t="s">
        <v>22</v>
      </c>
      <c r="F139" s="133">
        <v>138</v>
      </c>
      <c r="G139" s="133"/>
      <c r="H139" s="134"/>
    </row>
    <row r="140" spans="1:8" ht="15.75" customHeight="1">
      <c r="A140" s="131">
        <v>139</v>
      </c>
      <c r="B140" s="132" t="s">
        <v>392</v>
      </c>
      <c r="C140" s="133" t="s">
        <v>12</v>
      </c>
      <c r="D140" s="133" t="s">
        <v>4</v>
      </c>
      <c r="E140" s="133" t="s">
        <v>10</v>
      </c>
      <c r="F140" s="133">
        <v>139</v>
      </c>
      <c r="G140" s="133"/>
      <c r="H140" s="134"/>
    </row>
    <row r="141" spans="1:8" ht="15.75" customHeight="1">
      <c r="A141" s="131">
        <v>140</v>
      </c>
      <c r="B141" s="132" t="s">
        <v>393</v>
      </c>
      <c r="C141" s="133" t="s">
        <v>12</v>
      </c>
      <c r="D141" s="133" t="s">
        <v>4</v>
      </c>
      <c r="E141" s="133" t="s">
        <v>11</v>
      </c>
      <c r="F141" s="133">
        <v>140</v>
      </c>
      <c r="G141" s="133"/>
      <c r="H141" s="134"/>
    </row>
    <row r="142" spans="1:8" ht="15.75" customHeight="1">
      <c r="A142" s="131">
        <v>141</v>
      </c>
      <c r="B142" s="132" t="s">
        <v>858</v>
      </c>
      <c r="C142" s="133" t="s">
        <v>12</v>
      </c>
      <c r="D142" s="133" t="s">
        <v>4</v>
      </c>
      <c r="E142" s="133" t="s">
        <v>14</v>
      </c>
      <c r="F142" s="133">
        <v>141</v>
      </c>
      <c r="G142" s="133"/>
      <c r="H142" s="134" t="s">
        <v>859</v>
      </c>
    </row>
    <row r="143" spans="1:8" ht="15.75" customHeight="1">
      <c r="A143" s="131">
        <v>142</v>
      </c>
      <c r="B143" s="132" t="s">
        <v>395</v>
      </c>
      <c r="C143" s="133" t="s">
        <v>12</v>
      </c>
      <c r="D143" s="133" t="s">
        <v>4</v>
      </c>
      <c r="E143" s="133" t="s">
        <v>17</v>
      </c>
      <c r="F143" s="133">
        <v>142</v>
      </c>
      <c r="G143" s="133"/>
      <c r="H143" s="134"/>
    </row>
    <row r="144" spans="1:8" ht="15.75" customHeight="1">
      <c r="A144" s="131">
        <v>143</v>
      </c>
      <c r="B144" s="132" t="s">
        <v>396</v>
      </c>
      <c r="C144" s="133" t="s">
        <v>12</v>
      </c>
      <c r="D144" s="133" t="s">
        <v>4</v>
      </c>
      <c r="E144" s="133" t="s">
        <v>7</v>
      </c>
      <c r="F144" s="133">
        <v>143</v>
      </c>
      <c r="G144" s="133"/>
      <c r="H144" s="134"/>
    </row>
    <row r="145" spans="1:8" ht="15.75" customHeight="1">
      <c r="A145" s="131">
        <v>144</v>
      </c>
      <c r="B145" s="132" t="s">
        <v>397</v>
      </c>
      <c r="C145" s="133" t="s">
        <v>12</v>
      </c>
      <c r="D145" s="133" t="s">
        <v>4</v>
      </c>
      <c r="E145" s="133" t="s">
        <v>18</v>
      </c>
      <c r="F145" s="133">
        <v>144</v>
      </c>
      <c r="G145" s="133"/>
      <c r="H145" s="134"/>
    </row>
    <row r="146" spans="1:8" ht="15.75" customHeight="1">
      <c r="A146" s="131">
        <v>145</v>
      </c>
      <c r="B146" s="132" t="s">
        <v>398</v>
      </c>
      <c r="C146" s="133" t="s">
        <v>12</v>
      </c>
      <c r="D146" s="133" t="s">
        <v>4</v>
      </c>
      <c r="E146" s="133" t="s">
        <v>18</v>
      </c>
      <c r="F146" s="133">
        <v>145</v>
      </c>
      <c r="G146" s="133"/>
      <c r="H146" s="134"/>
    </row>
    <row r="147" spans="1:8" ht="15.75" customHeight="1">
      <c r="A147" s="131">
        <v>146</v>
      </c>
      <c r="B147" s="132" t="s">
        <v>399</v>
      </c>
      <c r="C147" s="133" t="s">
        <v>12</v>
      </c>
      <c r="D147" s="133" t="s">
        <v>4</v>
      </c>
      <c r="E147" s="133" t="s">
        <v>17</v>
      </c>
      <c r="F147" s="133">
        <v>146</v>
      </c>
      <c r="G147" s="133"/>
      <c r="H147" s="134"/>
    </row>
    <row r="148" spans="1:8" ht="15.75" customHeight="1">
      <c r="A148" s="131">
        <v>147</v>
      </c>
      <c r="B148" s="132" t="s">
        <v>400</v>
      </c>
      <c r="C148" s="133" t="s">
        <v>12</v>
      </c>
      <c r="D148" s="133" t="s">
        <v>4</v>
      </c>
      <c r="E148" s="133" t="s">
        <v>10</v>
      </c>
      <c r="F148" s="133">
        <v>147</v>
      </c>
      <c r="G148" s="133"/>
      <c r="H148" s="134"/>
    </row>
    <row r="149" spans="1:8" ht="15.75" customHeight="1">
      <c r="A149" s="131">
        <v>148</v>
      </c>
      <c r="B149" s="132" t="s">
        <v>401</v>
      </c>
      <c r="C149" s="133" t="s">
        <v>12</v>
      </c>
      <c r="D149" s="133" t="s">
        <v>4</v>
      </c>
      <c r="E149" s="133" t="s">
        <v>9</v>
      </c>
      <c r="F149" s="133">
        <v>148</v>
      </c>
      <c r="G149" s="133"/>
      <c r="H149" s="134"/>
    </row>
    <row r="150" spans="1:8" ht="15.75" customHeight="1">
      <c r="A150" s="131">
        <v>149</v>
      </c>
      <c r="B150" s="132" t="s">
        <v>402</v>
      </c>
      <c r="C150" s="133" t="s">
        <v>12</v>
      </c>
      <c r="D150" s="133" t="s">
        <v>4</v>
      </c>
      <c r="E150" s="133" t="s">
        <v>8</v>
      </c>
      <c r="F150" s="133">
        <v>149</v>
      </c>
      <c r="G150" s="133"/>
      <c r="H150" s="134"/>
    </row>
    <row r="151" spans="1:8" ht="15.75" customHeight="1">
      <c r="A151" s="131">
        <v>150</v>
      </c>
      <c r="B151" s="132" t="s">
        <v>403</v>
      </c>
      <c r="C151" s="133" t="s">
        <v>12</v>
      </c>
      <c r="D151" s="133" t="s">
        <v>4</v>
      </c>
      <c r="E151" s="133" t="s">
        <v>17</v>
      </c>
      <c r="F151" s="133">
        <v>150</v>
      </c>
      <c r="G151" s="133"/>
      <c r="H151" s="134"/>
    </row>
    <row r="152" spans="1:8" ht="15.75" customHeight="1">
      <c r="A152" s="131">
        <v>151</v>
      </c>
      <c r="B152" s="132" t="s">
        <v>404</v>
      </c>
      <c r="C152" s="133" t="s">
        <v>12</v>
      </c>
      <c r="D152" s="133" t="s">
        <v>4</v>
      </c>
      <c r="E152" s="133" t="s">
        <v>21</v>
      </c>
      <c r="F152" s="133">
        <v>151</v>
      </c>
      <c r="G152" s="133"/>
      <c r="H152" s="134"/>
    </row>
    <row r="153" spans="1:8" ht="15.75" customHeight="1">
      <c r="A153" s="131">
        <v>152</v>
      </c>
      <c r="B153" s="132" t="s">
        <v>860</v>
      </c>
      <c r="C153" s="133" t="s">
        <v>12</v>
      </c>
      <c r="D153" s="133" t="s">
        <v>4</v>
      </c>
      <c r="E153" s="133" t="s">
        <v>7</v>
      </c>
      <c r="F153" s="133">
        <v>152</v>
      </c>
      <c r="G153" s="133"/>
      <c r="H153" s="134" t="s">
        <v>861</v>
      </c>
    </row>
    <row r="154" spans="1:8" ht="15.75" customHeight="1">
      <c r="A154" s="131">
        <v>153</v>
      </c>
      <c r="B154" s="132" t="s">
        <v>406</v>
      </c>
      <c r="C154" s="133" t="s">
        <v>12</v>
      </c>
      <c r="D154" s="133" t="s">
        <v>13</v>
      </c>
      <c r="E154" s="133" t="s">
        <v>8</v>
      </c>
      <c r="F154" s="133">
        <v>153</v>
      </c>
      <c r="G154" s="133"/>
      <c r="H154" s="134"/>
    </row>
    <row r="155" spans="1:8" ht="15.75" customHeight="1">
      <c r="A155" s="131">
        <v>154</v>
      </c>
      <c r="B155" s="132" t="s">
        <v>407</v>
      </c>
      <c r="C155" s="133" t="s">
        <v>12</v>
      </c>
      <c r="D155" s="133" t="s">
        <v>4</v>
      </c>
      <c r="E155" s="133" t="s">
        <v>20</v>
      </c>
      <c r="F155" s="133">
        <v>154</v>
      </c>
      <c r="G155" s="133"/>
      <c r="H155" s="134"/>
    </row>
    <row r="156" spans="1:8" ht="15.75" customHeight="1">
      <c r="A156" s="131">
        <v>155</v>
      </c>
      <c r="B156" s="132" t="s">
        <v>408</v>
      </c>
      <c r="C156" s="133" t="s">
        <v>12</v>
      </c>
      <c r="D156" s="133" t="s">
        <v>13</v>
      </c>
      <c r="E156" s="133" t="s">
        <v>15</v>
      </c>
      <c r="F156" s="133">
        <v>155</v>
      </c>
      <c r="G156" s="133"/>
      <c r="H156" s="134"/>
    </row>
    <row r="157" spans="1:8" ht="15.75" customHeight="1">
      <c r="A157" s="131">
        <v>156</v>
      </c>
      <c r="B157" s="132" t="s">
        <v>409</v>
      </c>
      <c r="C157" s="133" t="s">
        <v>12</v>
      </c>
      <c r="D157" s="133" t="s">
        <v>4</v>
      </c>
      <c r="E157" s="133" t="s">
        <v>17</v>
      </c>
      <c r="F157" s="133">
        <v>156</v>
      </c>
      <c r="G157" s="133"/>
      <c r="H157" s="134"/>
    </row>
    <row r="158" spans="1:8" ht="15.75" customHeight="1">
      <c r="A158" s="131">
        <v>157</v>
      </c>
      <c r="B158" s="132" t="s">
        <v>410</v>
      </c>
      <c r="C158" s="133" t="s">
        <v>12</v>
      </c>
      <c r="D158" s="133" t="s">
        <v>4</v>
      </c>
      <c r="E158" s="133" t="s">
        <v>17</v>
      </c>
      <c r="F158" s="133">
        <v>157</v>
      </c>
      <c r="G158" s="133"/>
      <c r="H158" s="134"/>
    </row>
    <row r="159" spans="1:8" ht="15.75" customHeight="1">
      <c r="A159" s="131">
        <v>158</v>
      </c>
      <c r="B159" s="132" t="s">
        <v>411</v>
      </c>
      <c r="C159" s="133" t="s">
        <v>12</v>
      </c>
      <c r="D159" s="133" t="s">
        <v>4</v>
      </c>
      <c r="E159" s="133" t="s">
        <v>14</v>
      </c>
      <c r="F159" s="133">
        <v>158</v>
      </c>
      <c r="G159" s="133"/>
      <c r="H159" s="134"/>
    </row>
    <row r="160" spans="1:8" ht="15.75" customHeight="1">
      <c r="A160" s="131">
        <v>159</v>
      </c>
      <c r="B160" s="132" t="s">
        <v>412</v>
      </c>
      <c r="C160" s="133" t="s">
        <v>12</v>
      </c>
      <c r="D160" s="133" t="s">
        <v>4</v>
      </c>
      <c r="E160" s="133" t="s">
        <v>21</v>
      </c>
      <c r="F160" s="133">
        <v>159</v>
      </c>
      <c r="G160" s="133"/>
      <c r="H160" s="134"/>
    </row>
    <row r="161" spans="1:8" ht="15.75" customHeight="1">
      <c r="A161" s="131">
        <v>160</v>
      </c>
      <c r="B161" s="132" t="s">
        <v>413</v>
      </c>
      <c r="C161" s="133" t="s">
        <v>12</v>
      </c>
      <c r="D161" s="133" t="s">
        <v>4</v>
      </c>
      <c r="E161" s="133" t="s">
        <v>19</v>
      </c>
      <c r="F161" s="133">
        <v>160</v>
      </c>
      <c r="G161" s="133"/>
      <c r="H161" s="134"/>
    </row>
    <row r="162" spans="1:8" ht="15.75" customHeight="1">
      <c r="A162" s="131">
        <v>161</v>
      </c>
      <c r="B162" s="132" t="s">
        <v>414</v>
      </c>
      <c r="C162" s="133" t="s">
        <v>12</v>
      </c>
      <c r="D162" s="133" t="s">
        <v>4</v>
      </c>
      <c r="E162" s="133" t="s">
        <v>21</v>
      </c>
      <c r="F162" s="133">
        <v>161</v>
      </c>
      <c r="G162" s="133"/>
      <c r="H162" s="134"/>
    </row>
    <row r="163" spans="1:8" ht="15.75" customHeight="1">
      <c r="A163" s="131">
        <v>162</v>
      </c>
      <c r="B163" s="132" t="s">
        <v>415</v>
      </c>
      <c r="C163" s="133" t="s">
        <v>12</v>
      </c>
      <c r="D163" s="133" t="s">
        <v>4</v>
      </c>
      <c r="E163" s="133" t="s">
        <v>21</v>
      </c>
      <c r="F163" s="133">
        <v>162</v>
      </c>
      <c r="G163" s="133"/>
      <c r="H163" s="134"/>
    </row>
    <row r="164" spans="1:8" ht="15.75" customHeight="1">
      <c r="A164" s="131">
        <v>163</v>
      </c>
      <c r="B164" s="132" t="s">
        <v>416</v>
      </c>
      <c r="C164" s="133" t="s">
        <v>12</v>
      </c>
      <c r="D164" s="133" t="s">
        <v>4</v>
      </c>
      <c r="E164" s="133" t="s">
        <v>11</v>
      </c>
      <c r="F164" s="133">
        <v>163</v>
      </c>
      <c r="G164" s="133"/>
      <c r="H164" s="134"/>
    </row>
    <row r="165" spans="1:8" ht="15.75" customHeight="1">
      <c r="A165" s="131">
        <v>164</v>
      </c>
      <c r="B165" s="132" t="s">
        <v>417</v>
      </c>
      <c r="C165" s="133" t="s">
        <v>12</v>
      </c>
      <c r="D165" s="133" t="s">
        <v>4</v>
      </c>
      <c r="E165" s="133" t="s">
        <v>8</v>
      </c>
      <c r="F165" s="133">
        <v>164</v>
      </c>
      <c r="G165" s="133"/>
      <c r="H165" s="134"/>
    </row>
    <row r="166" spans="1:8" ht="15.75" customHeight="1">
      <c r="A166" s="131">
        <v>165</v>
      </c>
      <c r="B166" s="132" t="s">
        <v>418</v>
      </c>
      <c r="C166" s="133" t="s">
        <v>12</v>
      </c>
      <c r="D166" s="133" t="s">
        <v>13</v>
      </c>
      <c r="E166" s="133" t="s">
        <v>21</v>
      </c>
      <c r="F166" s="133">
        <v>165</v>
      </c>
      <c r="G166" s="133"/>
      <c r="H166" s="134"/>
    </row>
    <row r="167" spans="1:8" ht="15.75" customHeight="1">
      <c r="A167" s="131">
        <v>166</v>
      </c>
      <c r="B167" s="132" t="s">
        <v>419</v>
      </c>
      <c r="C167" s="133" t="s">
        <v>12</v>
      </c>
      <c r="D167" s="133" t="s">
        <v>4</v>
      </c>
      <c r="E167" s="133" t="s">
        <v>17</v>
      </c>
      <c r="F167" s="133">
        <v>166</v>
      </c>
      <c r="G167" s="133"/>
      <c r="H167" s="134"/>
    </row>
    <row r="168" spans="1:8" ht="15.75" customHeight="1">
      <c r="A168" s="131">
        <v>167</v>
      </c>
      <c r="B168" s="132" t="s">
        <v>420</v>
      </c>
      <c r="C168" s="133" t="s">
        <v>12</v>
      </c>
      <c r="D168" s="133" t="s">
        <v>4</v>
      </c>
      <c r="E168" s="133" t="s">
        <v>17</v>
      </c>
      <c r="F168" s="133">
        <v>167</v>
      </c>
      <c r="G168" s="133"/>
      <c r="H168" s="134"/>
    </row>
    <row r="169" spans="1:8" ht="15.75" customHeight="1">
      <c r="A169" s="131">
        <v>168</v>
      </c>
      <c r="B169" s="132" t="s">
        <v>441</v>
      </c>
      <c r="C169" s="133" t="s">
        <v>12</v>
      </c>
      <c r="D169" s="133" t="s">
        <v>4</v>
      </c>
      <c r="E169" s="133" t="s">
        <v>14</v>
      </c>
      <c r="F169" s="133">
        <v>168</v>
      </c>
      <c r="G169" s="133"/>
      <c r="H169" s="134"/>
    </row>
    <row r="170" spans="1:8" ht="15.75" customHeight="1">
      <c r="A170" s="131">
        <v>169</v>
      </c>
      <c r="B170" s="132" t="s">
        <v>421</v>
      </c>
      <c r="C170" s="133" t="s">
        <v>12</v>
      </c>
      <c r="D170" s="133" t="s">
        <v>4</v>
      </c>
      <c r="E170" s="133" t="s">
        <v>21</v>
      </c>
      <c r="F170" s="133">
        <v>169</v>
      </c>
      <c r="G170" s="133"/>
      <c r="H170" s="134"/>
    </row>
    <row r="171" spans="1:8" ht="15.75" customHeight="1">
      <c r="A171" s="131">
        <v>170</v>
      </c>
      <c r="B171" s="132" t="s">
        <v>862</v>
      </c>
      <c r="C171" s="133" t="s">
        <v>12</v>
      </c>
      <c r="D171" s="133" t="s">
        <v>4</v>
      </c>
      <c r="E171" s="133" t="s">
        <v>14</v>
      </c>
      <c r="F171" s="133">
        <v>170</v>
      </c>
      <c r="G171" s="133"/>
      <c r="H171" s="134"/>
    </row>
    <row r="172" spans="1:8" ht="15.75" customHeight="1">
      <c r="A172" s="131">
        <v>171</v>
      </c>
      <c r="B172" s="132" t="s">
        <v>423</v>
      </c>
      <c r="C172" s="133" t="s">
        <v>12</v>
      </c>
      <c r="D172" s="133" t="s">
        <v>4</v>
      </c>
      <c r="E172" s="133" t="s">
        <v>11</v>
      </c>
      <c r="F172" s="133">
        <v>171</v>
      </c>
      <c r="G172" s="133"/>
      <c r="H172" s="134"/>
    </row>
    <row r="173" spans="1:8" ht="15.75" customHeight="1">
      <c r="A173" s="131">
        <v>172</v>
      </c>
      <c r="B173" s="132" t="s">
        <v>424</v>
      </c>
      <c r="C173" s="133" t="s">
        <v>12</v>
      </c>
      <c r="D173" s="133" t="s">
        <v>4</v>
      </c>
      <c r="E173" s="133" t="s">
        <v>5</v>
      </c>
      <c r="F173" s="133">
        <v>172</v>
      </c>
      <c r="G173" s="133"/>
      <c r="H173" s="134"/>
    </row>
    <row r="174" spans="1:8" ht="15.75" customHeight="1">
      <c r="A174" s="131">
        <v>173</v>
      </c>
      <c r="B174" s="132" t="s">
        <v>425</v>
      </c>
      <c r="C174" s="133" t="s">
        <v>12</v>
      </c>
      <c r="D174" s="133" t="s">
        <v>13</v>
      </c>
      <c r="E174" s="133" t="s">
        <v>15</v>
      </c>
      <c r="F174" s="133">
        <v>173</v>
      </c>
      <c r="G174" s="133"/>
      <c r="H174" s="134"/>
    </row>
    <row r="175" spans="1:8" ht="15.75" customHeight="1">
      <c r="A175" s="131">
        <v>174</v>
      </c>
      <c r="B175" s="132" t="s">
        <v>426</v>
      </c>
      <c r="C175" s="133" t="s">
        <v>12</v>
      </c>
      <c r="D175" s="133" t="s">
        <v>4</v>
      </c>
      <c r="E175" s="133" t="s">
        <v>5</v>
      </c>
      <c r="F175" s="133">
        <v>174</v>
      </c>
      <c r="G175" s="133"/>
      <c r="H175" s="134"/>
    </row>
    <row r="176" spans="1:8" ht="15.75" customHeight="1">
      <c r="A176" s="131">
        <v>175</v>
      </c>
      <c r="B176" s="132" t="s">
        <v>465</v>
      </c>
      <c r="C176" s="133" t="s">
        <v>12</v>
      </c>
      <c r="D176" s="133" t="s">
        <v>4</v>
      </c>
      <c r="E176" s="133" t="s">
        <v>21</v>
      </c>
      <c r="F176" s="133">
        <v>175</v>
      </c>
      <c r="G176" s="133"/>
      <c r="H176" s="134"/>
    </row>
    <row r="177" spans="1:8" ht="15.75" customHeight="1">
      <c r="A177" s="131">
        <v>176</v>
      </c>
      <c r="B177" s="132" t="s">
        <v>427</v>
      </c>
      <c r="C177" s="133" t="s">
        <v>12</v>
      </c>
      <c r="D177" s="133" t="s">
        <v>4</v>
      </c>
      <c r="E177" s="133" t="s">
        <v>8</v>
      </c>
      <c r="F177" s="133">
        <v>176</v>
      </c>
      <c r="G177" s="133"/>
      <c r="H177" s="134"/>
    </row>
    <row r="178" spans="1:8" ht="15.75" customHeight="1">
      <c r="A178" s="131">
        <v>177</v>
      </c>
      <c r="B178" s="132" t="s">
        <v>428</v>
      </c>
      <c r="C178" s="133" t="s">
        <v>12</v>
      </c>
      <c r="D178" s="133" t="s">
        <v>4</v>
      </c>
      <c r="E178" s="133" t="s">
        <v>17</v>
      </c>
      <c r="F178" s="133">
        <v>177</v>
      </c>
      <c r="G178" s="133"/>
      <c r="H178" s="134"/>
    </row>
    <row r="179" spans="1:8" ht="15.75" customHeight="1">
      <c r="A179" s="131">
        <v>178</v>
      </c>
      <c r="B179" s="132" t="s">
        <v>429</v>
      </c>
      <c r="C179" s="133" t="s">
        <v>12</v>
      </c>
      <c r="D179" s="133" t="s">
        <v>4</v>
      </c>
      <c r="E179" s="133" t="s">
        <v>21</v>
      </c>
      <c r="F179" s="133">
        <v>178</v>
      </c>
      <c r="G179" s="133"/>
      <c r="H179" s="134"/>
    </row>
    <row r="180" spans="1:8" ht="15.75" customHeight="1">
      <c r="A180" s="131">
        <v>179</v>
      </c>
      <c r="B180" s="132" t="s">
        <v>430</v>
      </c>
      <c r="C180" s="133" t="s">
        <v>12</v>
      </c>
      <c r="D180" s="133" t="s">
        <v>4</v>
      </c>
      <c r="E180" s="133" t="s">
        <v>21</v>
      </c>
      <c r="F180" s="133">
        <v>179</v>
      </c>
      <c r="G180" s="133"/>
      <c r="H180" s="134"/>
    </row>
    <row r="181" spans="1:8" ht="15.75" customHeight="1">
      <c r="A181" s="131">
        <v>180</v>
      </c>
      <c r="B181" s="132" t="s">
        <v>431</v>
      </c>
      <c r="C181" s="133" t="s">
        <v>12</v>
      </c>
      <c r="D181" s="133" t="s">
        <v>4</v>
      </c>
      <c r="E181" s="133" t="s">
        <v>17</v>
      </c>
      <c r="F181" s="133">
        <v>180</v>
      </c>
      <c r="G181" s="133"/>
      <c r="H181" s="134"/>
    </row>
    <row r="182" spans="1:8" ht="15.75" customHeight="1">
      <c r="A182" s="131">
        <v>181</v>
      </c>
      <c r="B182" s="132" t="s">
        <v>432</v>
      </c>
      <c r="C182" s="133" t="s">
        <v>12</v>
      </c>
      <c r="D182" s="133" t="s">
        <v>4</v>
      </c>
      <c r="E182" s="133" t="s">
        <v>17</v>
      </c>
      <c r="F182" s="133">
        <v>181</v>
      </c>
      <c r="G182" s="133"/>
      <c r="H182" s="134"/>
    </row>
    <row r="183" spans="1:8" ht="15.75" customHeight="1">
      <c r="A183" s="131">
        <v>182</v>
      </c>
      <c r="B183" s="132" t="s">
        <v>433</v>
      </c>
      <c r="C183" s="133" t="s">
        <v>12</v>
      </c>
      <c r="D183" s="133" t="s">
        <v>4</v>
      </c>
      <c r="E183" s="133" t="s">
        <v>10</v>
      </c>
      <c r="F183" s="133">
        <v>182</v>
      </c>
      <c r="G183" s="133"/>
      <c r="H183" s="134"/>
    </row>
    <row r="184" spans="1:8" ht="15.75" customHeight="1">
      <c r="A184" s="131">
        <v>183</v>
      </c>
      <c r="B184" s="132" t="s">
        <v>863</v>
      </c>
      <c r="C184" s="133" t="s">
        <v>12</v>
      </c>
      <c r="D184" s="133" t="s">
        <v>4</v>
      </c>
      <c r="E184" s="133" t="s">
        <v>5</v>
      </c>
      <c r="F184" s="133">
        <v>183</v>
      </c>
      <c r="G184" s="133"/>
      <c r="H184" s="134" t="s">
        <v>864</v>
      </c>
    </row>
    <row r="185" spans="1:8" ht="15.75" customHeight="1">
      <c r="A185" s="131">
        <v>184</v>
      </c>
      <c r="B185" s="132" t="s">
        <v>434</v>
      </c>
      <c r="C185" s="133" t="s">
        <v>12</v>
      </c>
      <c r="D185" s="133" t="s">
        <v>4</v>
      </c>
      <c r="E185" s="133" t="s">
        <v>21</v>
      </c>
      <c r="F185" s="133">
        <v>184</v>
      </c>
      <c r="G185" s="133"/>
      <c r="H185" s="134"/>
    </row>
    <row r="186" spans="1:8" ht="15.75" customHeight="1">
      <c r="A186" s="131">
        <v>185</v>
      </c>
      <c r="B186" s="132" t="s">
        <v>435</v>
      </c>
      <c r="C186" s="133" t="s">
        <v>12</v>
      </c>
      <c r="D186" s="133" t="s">
        <v>4</v>
      </c>
      <c r="E186" s="133" t="s">
        <v>9</v>
      </c>
      <c r="F186" s="133">
        <v>185</v>
      </c>
      <c r="G186" s="133"/>
      <c r="H186" s="134"/>
    </row>
    <row r="187" spans="1:8" ht="15.75" customHeight="1">
      <c r="A187" s="131">
        <v>186</v>
      </c>
      <c r="B187" s="132" t="s">
        <v>436</v>
      </c>
      <c r="C187" s="133" t="s">
        <v>12</v>
      </c>
      <c r="D187" s="133" t="s">
        <v>4</v>
      </c>
      <c r="E187" s="133" t="s">
        <v>9</v>
      </c>
      <c r="F187" s="133">
        <v>186</v>
      </c>
      <c r="G187" s="133"/>
      <c r="H187" s="134"/>
    </row>
    <row r="188" spans="1:8" ht="15.75" customHeight="1">
      <c r="A188" s="131">
        <v>187</v>
      </c>
      <c r="B188" s="132" t="s">
        <v>437</v>
      </c>
      <c r="C188" s="133" t="s">
        <v>12</v>
      </c>
      <c r="D188" s="133" t="s">
        <v>4</v>
      </c>
      <c r="E188" s="133" t="s">
        <v>8</v>
      </c>
      <c r="F188" s="133">
        <v>187</v>
      </c>
      <c r="G188" s="133"/>
      <c r="H188" s="134"/>
    </row>
    <row r="189" spans="1:8" ht="15.75" customHeight="1">
      <c r="A189" s="131">
        <v>188</v>
      </c>
      <c r="B189" s="132" t="s">
        <v>438</v>
      </c>
      <c r="C189" s="133" t="s">
        <v>12</v>
      </c>
      <c r="D189" s="133" t="s">
        <v>13</v>
      </c>
      <c r="E189" s="133" t="s">
        <v>10</v>
      </c>
      <c r="F189" s="133">
        <v>188</v>
      </c>
      <c r="G189" s="133"/>
      <c r="H189" s="134"/>
    </row>
    <row r="190" spans="1:8" ht="15.75" customHeight="1" thickBot="1">
      <c r="A190" s="142">
        <v>189</v>
      </c>
      <c r="B190" s="143" t="s">
        <v>439</v>
      </c>
      <c r="C190" s="138" t="s">
        <v>12</v>
      </c>
      <c r="D190" s="138" t="s">
        <v>4</v>
      </c>
      <c r="E190" s="138" t="s">
        <v>17</v>
      </c>
      <c r="F190" s="138">
        <v>189</v>
      </c>
      <c r="G190" s="137"/>
      <c r="H190" s="144"/>
    </row>
    <row r="191" spans="1:8" ht="15.75" customHeight="1">
      <c r="A191" s="128">
        <v>190</v>
      </c>
      <c r="B191" s="129" t="s">
        <v>257</v>
      </c>
      <c r="C191" s="129" t="s">
        <v>656</v>
      </c>
      <c r="D191" s="129" t="s">
        <v>73</v>
      </c>
      <c r="E191" s="129" t="s">
        <v>8</v>
      </c>
      <c r="F191" s="129">
        <v>190</v>
      </c>
      <c r="G191" s="129"/>
      <c r="H191" s="130"/>
    </row>
    <row r="192" spans="1:8" ht="15.75" customHeight="1">
      <c r="A192" s="131">
        <v>191</v>
      </c>
      <c r="B192" s="132" t="s">
        <v>259</v>
      </c>
      <c r="C192" s="133" t="s">
        <v>656</v>
      </c>
      <c r="D192" s="133" t="s">
        <v>73</v>
      </c>
      <c r="E192" s="133" t="s">
        <v>9</v>
      </c>
      <c r="F192" s="133">
        <v>191</v>
      </c>
      <c r="G192" s="133"/>
      <c r="H192" s="134"/>
    </row>
    <row r="193" spans="1:8" ht="15.75" customHeight="1">
      <c r="A193" s="131">
        <v>192</v>
      </c>
      <c r="B193" s="132" t="s">
        <v>262</v>
      </c>
      <c r="C193" s="133" t="s">
        <v>656</v>
      </c>
      <c r="D193" s="133" t="s">
        <v>73</v>
      </c>
      <c r="E193" s="133" t="s">
        <v>6</v>
      </c>
      <c r="F193" s="133">
        <v>192</v>
      </c>
      <c r="G193" s="133"/>
      <c r="H193" s="134"/>
    </row>
    <row r="194" spans="1:8" ht="15.75" customHeight="1">
      <c r="A194" s="131">
        <v>193</v>
      </c>
      <c r="B194" s="132" t="s">
        <v>268</v>
      </c>
      <c r="C194" s="133" t="s">
        <v>656</v>
      </c>
      <c r="D194" s="133" t="s">
        <v>73</v>
      </c>
      <c r="E194" s="133" t="s">
        <v>16</v>
      </c>
      <c r="F194" s="133">
        <v>193</v>
      </c>
      <c r="G194" s="133"/>
      <c r="H194" s="134"/>
    </row>
    <row r="195" spans="1:8" ht="15.75" customHeight="1">
      <c r="A195" s="131">
        <v>194</v>
      </c>
      <c r="B195" s="132" t="s">
        <v>272</v>
      </c>
      <c r="C195" s="133" t="s">
        <v>656</v>
      </c>
      <c r="D195" s="133" t="s">
        <v>73</v>
      </c>
      <c r="E195" s="133" t="s">
        <v>17</v>
      </c>
      <c r="F195" s="133">
        <v>194</v>
      </c>
      <c r="G195" s="133"/>
      <c r="H195" s="134"/>
    </row>
    <row r="196" spans="1:8" ht="15.75" customHeight="1">
      <c r="A196" s="131">
        <v>195</v>
      </c>
      <c r="B196" s="132" t="s">
        <v>279</v>
      </c>
      <c r="C196" s="133" t="s">
        <v>656</v>
      </c>
      <c r="D196" s="133" t="s">
        <v>73</v>
      </c>
      <c r="E196" s="133" t="s">
        <v>18</v>
      </c>
      <c r="F196" s="133">
        <v>195</v>
      </c>
      <c r="G196" s="133"/>
      <c r="H196" s="134"/>
    </row>
    <row r="197" spans="1:8" ht="15.75" customHeight="1">
      <c r="A197" s="131">
        <v>196</v>
      </c>
      <c r="B197" s="132" t="s">
        <v>283</v>
      </c>
      <c r="C197" s="133" t="s">
        <v>656</v>
      </c>
      <c r="D197" s="133" t="s">
        <v>73</v>
      </c>
      <c r="E197" s="133" t="s">
        <v>10</v>
      </c>
      <c r="F197" s="133">
        <v>196</v>
      </c>
      <c r="G197" s="133"/>
      <c r="H197" s="134"/>
    </row>
    <row r="198" spans="1:8" ht="15.75" customHeight="1">
      <c r="A198" s="131">
        <v>197</v>
      </c>
      <c r="B198" s="132" t="s">
        <v>284</v>
      </c>
      <c r="C198" s="133" t="s">
        <v>656</v>
      </c>
      <c r="D198" s="133" t="s">
        <v>73</v>
      </c>
      <c r="E198" s="133" t="s">
        <v>19</v>
      </c>
      <c r="F198" s="133">
        <v>197</v>
      </c>
      <c r="G198" s="133"/>
      <c r="H198" s="134"/>
    </row>
    <row r="199" spans="1:8" ht="15.75" customHeight="1">
      <c r="A199" s="131">
        <v>198</v>
      </c>
      <c r="B199" s="132" t="s">
        <v>286</v>
      </c>
      <c r="C199" s="133" t="s">
        <v>656</v>
      </c>
      <c r="D199" s="133" t="s">
        <v>73</v>
      </c>
      <c r="E199" s="133" t="s">
        <v>7</v>
      </c>
      <c r="F199" s="133">
        <v>198</v>
      </c>
      <c r="G199" s="133"/>
      <c r="H199" s="134"/>
    </row>
    <row r="200" spans="1:8" ht="15.75" customHeight="1">
      <c r="A200" s="131">
        <v>199</v>
      </c>
      <c r="B200" s="132" t="s">
        <v>289</v>
      </c>
      <c r="C200" s="133" t="s">
        <v>656</v>
      </c>
      <c r="D200" s="133" t="s">
        <v>73</v>
      </c>
      <c r="E200" s="133" t="s">
        <v>20</v>
      </c>
      <c r="F200" s="133">
        <v>199</v>
      </c>
      <c r="G200" s="133"/>
      <c r="H200" s="134"/>
    </row>
    <row r="201" spans="1:8" ht="15.75" customHeight="1" thickBot="1">
      <c r="A201" s="135">
        <v>200</v>
      </c>
      <c r="B201" s="136" t="s">
        <v>290</v>
      </c>
      <c r="C201" s="137" t="s">
        <v>656</v>
      </c>
      <c r="D201" s="137" t="s">
        <v>73</v>
      </c>
      <c r="E201" s="137" t="s">
        <v>5</v>
      </c>
      <c r="F201" s="137">
        <v>200</v>
      </c>
      <c r="G201" s="137"/>
      <c r="H201" s="139"/>
    </row>
    <row r="202" spans="1:8" ht="15.75" customHeight="1" thickBot="1">
      <c r="A202" s="145">
        <v>201</v>
      </c>
      <c r="B202" s="146" t="s">
        <v>658</v>
      </c>
      <c r="C202" s="146" t="s">
        <v>656</v>
      </c>
      <c r="D202" s="146" t="s">
        <v>659</v>
      </c>
      <c r="E202" s="146" t="s">
        <v>17</v>
      </c>
      <c r="F202" s="146">
        <v>201</v>
      </c>
      <c r="G202" s="129"/>
      <c r="H202" s="147"/>
    </row>
    <row r="203" spans="1:8" ht="15.75" customHeight="1">
      <c r="A203" s="128">
        <v>202</v>
      </c>
      <c r="B203" s="129" t="s">
        <v>865</v>
      </c>
      <c r="C203" s="129" t="s">
        <v>866</v>
      </c>
      <c r="D203" s="129" t="s">
        <v>867</v>
      </c>
      <c r="E203" s="129" t="s">
        <v>868</v>
      </c>
      <c r="F203" s="129">
        <v>202</v>
      </c>
      <c r="G203" s="129"/>
      <c r="H203" s="130" t="s">
        <v>869</v>
      </c>
    </row>
    <row r="204" spans="1:8" ht="15.75" customHeight="1">
      <c r="A204" s="131">
        <v>203</v>
      </c>
      <c r="B204" s="132" t="s">
        <v>870</v>
      </c>
      <c r="C204" s="133" t="s">
        <v>866</v>
      </c>
      <c r="D204" s="133" t="s">
        <v>867</v>
      </c>
      <c r="E204" s="133" t="s">
        <v>871</v>
      </c>
      <c r="F204" s="133">
        <v>203</v>
      </c>
      <c r="G204" s="133"/>
      <c r="H204" s="134" t="s">
        <v>872</v>
      </c>
    </row>
    <row r="205" spans="1:8" ht="15.75" customHeight="1">
      <c r="A205" s="131">
        <v>204</v>
      </c>
      <c r="B205" s="132" t="s">
        <v>873</v>
      </c>
      <c r="C205" s="133" t="s">
        <v>866</v>
      </c>
      <c r="D205" s="133" t="s">
        <v>867</v>
      </c>
      <c r="E205" s="133" t="s">
        <v>874</v>
      </c>
      <c r="F205" s="133">
        <v>204</v>
      </c>
      <c r="G205" s="133"/>
      <c r="H205" s="134" t="s">
        <v>872</v>
      </c>
    </row>
    <row r="206" spans="1:8" ht="15.75" customHeight="1">
      <c r="A206" s="131">
        <v>205</v>
      </c>
      <c r="B206" s="132" t="s">
        <v>875</v>
      </c>
      <c r="C206" s="133" t="s">
        <v>866</v>
      </c>
      <c r="D206" s="133" t="s">
        <v>867</v>
      </c>
      <c r="E206" s="133" t="s">
        <v>876</v>
      </c>
      <c r="F206" s="133">
        <v>205</v>
      </c>
      <c r="G206" s="133"/>
      <c r="H206" s="134" t="s">
        <v>872</v>
      </c>
    </row>
    <row r="207" spans="1:8" ht="15.75" customHeight="1">
      <c r="A207" s="131">
        <v>206</v>
      </c>
      <c r="B207" s="132" t="s">
        <v>877</v>
      </c>
      <c r="C207" s="133" t="s">
        <v>866</v>
      </c>
      <c r="D207" s="133" t="s">
        <v>867</v>
      </c>
      <c r="E207" s="133" t="s">
        <v>874</v>
      </c>
      <c r="F207" s="133">
        <v>206</v>
      </c>
      <c r="G207" s="133"/>
      <c r="H207" s="134" t="s">
        <v>878</v>
      </c>
    </row>
    <row r="208" spans="1:8" ht="15.75" customHeight="1">
      <c r="A208" s="131">
        <v>207</v>
      </c>
      <c r="B208" s="132" t="s">
        <v>879</v>
      </c>
      <c r="C208" s="133" t="s">
        <v>866</v>
      </c>
      <c r="D208" s="133" t="s">
        <v>867</v>
      </c>
      <c r="E208" s="133" t="s">
        <v>868</v>
      </c>
      <c r="F208" s="133">
        <v>207</v>
      </c>
      <c r="G208" s="133"/>
      <c r="H208" s="134" t="s">
        <v>880</v>
      </c>
    </row>
    <row r="209" spans="1:8" ht="15.75" customHeight="1">
      <c r="A209" s="131">
        <v>208</v>
      </c>
      <c r="B209" s="132" t="s">
        <v>660</v>
      </c>
      <c r="C209" s="133" t="s">
        <v>866</v>
      </c>
      <c r="D209" s="133" t="s">
        <v>867</v>
      </c>
      <c r="E209" s="133" t="s">
        <v>17</v>
      </c>
      <c r="F209" s="133">
        <v>208</v>
      </c>
      <c r="G209" s="133"/>
      <c r="H209" s="134" t="s">
        <v>881</v>
      </c>
    </row>
    <row r="210" spans="1:8" ht="15.75" customHeight="1">
      <c r="A210" s="131">
        <v>209</v>
      </c>
      <c r="B210" s="132" t="s">
        <v>882</v>
      </c>
      <c r="C210" s="133" t="s">
        <v>866</v>
      </c>
      <c r="D210" s="133" t="s">
        <v>867</v>
      </c>
      <c r="E210" s="133" t="s">
        <v>883</v>
      </c>
      <c r="F210" s="133">
        <v>209</v>
      </c>
      <c r="G210" s="133"/>
      <c r="H210" s="134" t="s">
        <v>884</v>
      </c>
    </row>
    <row r="211" spans="1:8" ht="15.75" customHeight="1" thickBot="1">
      <c r="A211" s="135">
        <v>210</v>
      </c>
      <c r="B211" s="136" t="s">
        <v>885</v>
      </c>
      <c r="C211" s="137" t="s">
        <v>866</v>
      </c>
      <c r="D211" s="137" t="s">
        <v>867</v>
      </c>
      <c r="E211" s="137" t="s">
        <v>886</v>
      </c>
      <c r="F211" s="137">
        <v>210</v>
      </c>
      <c r="G211" s="137"/>
      <c r="H211" s="139" t="s">
        <v>872</v>
      </c>
    </row>
    <row r="212" spans="1:8" ht="15.75" customHeight="1">
      <c r="A212" s="128">
        <v>301</v>
      </c>
      <c r="B212" s="129" t="s">
        <v>661</v>
      </c>
      <c r="C212" s="129" t="s">
        <v>656</v>
      </c>
      <c r="D212" s="129" t="s">
        <v>662</v>
      </c>
      <c r="E212" s="129" t="s">
        <v>17</v>
      </c>
      <c r="F212" s="129">
        <v>301</v>
      </c>
      <c r="G212" s="129"/>
      <c r="H212" s="130"/>
    </row>
    <row r="213" spans="1:8" ht="15.75" customHeight="1">
      <c r="A213" s="131">
        <v>302</v>
      </c>
      <c r="B213" s="132" t="s">
        <v>663</v>
      </c>
      <c r="C213" s="133" t="s">
        <v>656</v>
      </c>
      <c r="D213" s="133" t="s">
        <v>662</v>
      </c>
      <c r="E213" s="133" t="s">
        <v>5</v>
      </c>
      <c r="F213" s="133">
        <v>302</v>
      </c>
      <c r="G213" s="133"/>
      <c r="H213" s="134"/>
    </row>
    <row r="214" spans="1:8" ht="15.75" customHeight="1">
      <c r="A214" s="131">
        <v>303</v>
      </c>
      <c r="B214" s="132" t="s">
        <v>664</v>
      </c>
      <c r="C214" s="133" t="s">
        <v>656</v>
      </c>
      <c r="D214" s="133" t="s">
        <v>662</v>
      </c>
      <c r="E214" s="133" t="s">
        <v>10</v>
      </c>
      <c r="F214" s="133">
        <v>303</v>
      </c>
      <c r="G214" s="133"/>
      <c r="H214" s="134"/>
    </row>
    <row r="215" spans="1:8" ht="15.75" customHeight="1">
      <c r="A215" s="131">
        <v>304</v>
      </c>
      <c r="B215" s="132" t="s">
        <v>665</v>
      </c>
      <c r="C215" s="133" t="s">
        <v>656</v>
      </c>
      <c r="D215" s="133" t="s">
        <v>662</v>
      </c>
      <c r="E215" s="133" t="s">
        <v>21</v>
      </c>
      <c r="F215" s="133">
        <v>304</v>
      </c>
      <c r="G215" s="133"/>
      <c r="H215" s="134"/>
    </row>
    <row r="216" spans="1:8" ht="15.75" customHeight="1" thickBot="1">
      <c r="A216" s="135">
        <v>305</v>
      </c>
      <c r="B216" s="136" t="s">
        <v>666</v>
      </c>
      <c r="C216" s="137" t="s">
        <v>656</v>
      </c>
      <c r="D216" s="137" t="s">
        <v>662</v>
      </c>
      <c r="E216" s="137" t="s">
        <v>21</v>
      </c>
      <c r="F216" s="137">
        <v>305</v>
      </c>
      <c r="G216" s="137"/>
      <c r="H216" s="139"/>
    </row>
    <row r="217" spans="1:8" ht="15.75" customHeight="1">
      <c r="A217" s="128">
        <v>306</v>
      </c>
      <c r="B217" s="129" t="s">
        <v>667</v>
      </c>
      <c r="C217" s="129" t="s">
        <v>668</v>
      </c>
      <c r="D217" s="129" t="s">
        <v>662</v>
      </c>
      <c r="E217" s="129" t="s">
        <v>5</v>
      </c>
      <c r="F217" s="129">
        <v>306</v>
      </c>
      <c r="G217" s="129"/>
      <c r="H217" s="130"/>
    </row>
    <row r="218" spans="1:8" ht="15.75" customHeight="1">
      <c r="A218" s="131">
        <v>307</v>
      </c>
      <c r="B218" s="132" t="s">
        <v>669</v>
      </c>
      <c r="C218" s="133" t="s">
        <v>668</v>
      </c>
      <c r="D218" s="133" t="s">
        <v>662</v>
      </c>
      <c r="E218" s="133" t="s">
        <v>7</v>
      </c>
      <c r="F218" s="133">
        <v>307</v>
      </c>
      <c r="G218" s="133"/>
      <c r="H218" s="134"/>
    </row>
    <row r="219" spans="1:8" ht="15.75" customHeight="1">
      <c r="A219" s="131">
        <v>308</v>
      </c>
      <c r="B219" s="132" t="s">
        <v>670</v>
      </c>
      <c r="C219" s="133" t="s">
        <v>668</v>
      </c>
      <c r="D219" s="133" t="s">
        <v>662</v>
      </c>
      <c r="E219" s="133" t="s">
        <v>11</v>
      </c>
      <c r="F219" s="133">
        <v>308</v>
      </c>
      <c r="G219" s="133"/>
      <c r="H219" s="134"/>
    </row>
    <row r="220" spans="1:8" ht="15.75" customHeight="1">
      <c r="A220" s="131">
        <v>309</v>
      </c>
      <c r="B220" s="132" t="s">
        <v>671</v>
      </c>
      <c r="C220" s="133" t="s">
        <v>668</v>
      </c>
      <c r="D220" s="133" t="s">
        <v>662</v>
      </c>
      <c r="E220" s="133" t="s">
        <v>15</v>
      </c>
      <c r="F220" s="133">
        <v>309</v>
      </c>
      <c r="G220" s="133"/>
      <c r="H220" s="134"/>
    </row>
    <row r="221" spans="1:8" ht="15.75" customHeight="1">
      <c r="A221" s="131">
        <v>310</v>
      </c>
      <c r="B221" s="132" t="s">
        <v>672</v>
      </c>
      <c r="C221" s="133" t="s">
        <v>668</v>
      </c>
      <c r="D221" s="133" t="s">
        <v>662</v>
      </c>
      <c r="E221" s="133" t="s">
        <v>7</v>
      </c>
      <c r="F221" s="133">
        <v>310</v>
      </c>
      <c r="G221" s="133"/>
      <c r="H221" s="134"/>
    </row>
    <row r="222" spans="1:8" ht="15.75" customHeight="1">
      <c r="A222" s="131">
        <v>311</v>
      </c>
      <c r="B222" s="132" t="s">
        <v>673</v>
      </c>
      <c r="C222" s="133" t="s">
        <v>668</v>
      </c>
      <c r="D222" s="133" t="s">
        <v>662</v>
      </c>
      <c r="E222" s="133" t="s">
        <v>18</v>
      </c>
      <c r="F222" s="133">
        <v>311</v>
      </c>
      <c r="G222" s="133"/>
      <c r="H222" s="134"/>
    </row>
    <row r="223" spans="1:8" ht="15.75" customHeight="1">
      <c r="A223" s="131">
        <v>312</v>
      </c>
      <c r="B223" s="132" t="s">
        <v>674</v>
      </c>
      <c r="C223" s="133" t="s">
        <v>668</v>
      </c>
      <c r="D223" s="133" t="s">
        <v>662</v>
      </c>
      <c r="E223" s="133" t="s">
        <v>8</v>
      </c>
      <c r="F223" s="133">
        <v>312</v>
      </c>
      <c r="G223" s="133"/>
      <c r="H223" s="134"/>
    </row>
    <row r="224" spans="1:8" ht="15.75" customHeight="1" thickBot="1">
      <c r="A224" s="135">
        <v>313</v>
      </c>
      <c r="B224" s="136" t="s">
        <v>675</v>
      </c>
      <c r="C224" s="137" t="s">
        <v>668</v>
      </c>
      <c r="D224" s="137" t="s">
        <v>662</v>
      </c>
      <c r="E224" s="137" t="s">
        <v>20</v>
      </c>
      <c r="F224" s="137">
        <v>313</v>
      </c>
      <c r="G224" s="137"/>
      <c r="H224" s="139"/>
    </row>
    <row r="225" spans="1:8" ht="15.75" customHeight="1">
      <c r="A225" s="131">
        <v>314</v>
      </c>
      <c r="B225" s="132" t="s">
        <v>676</v>
      </c>
      <c r="C225" s="133" t="s">
        <v>12</v>
      </c>
      <c r="D225" s="133" t="s">
        <v>662</v>
      </c>
      <c r="E225" s="133" t="s">
        <v>11</v>
      </c>
      <c r="F225" s="133">
        <v>314</v>
      </c>
      <c r="G225" s="129"/>
      <c r="H225" s="134"/>
    </row>
    <row r="226" spans="1:8" ht="15.75" customHeight="1">
      <c r="A226" s="131">
        <v>315</v>
      </c>
      <c r="B226" s="132" t="s">
        <v>677</v>
      </c>
      <c r="C226" s="133" t="s">
        <v>12</v>
      </c>
      <c r="D226" s="133" t="s">
        <v>662</v>
      </c>
      <c r="E226" s="133" t="s">
        <v>5</v>
      </c>
      <c r="F226" s="133">
        <v>315</v>
      </c>
      <c r="G226" s="133"/>
      <c r="H226" s="134"/>
    </row>
    <row r="227" spans="1:8" ht="15.75" customHeight="1">
      <c r="A227" s="131">
        <v>316</v>
      </c>
      <c r="B227" s="132" t="s">
        <v>678</v>
      </c>
      <c r="C227" s="133" t="s">
        <v>12</v>
      </c>
      <c r="D227" s="133" t="s">
        <v>662</v>
      </c>
      <c r="E227" s="133" t="s">
        <v>5</v>
      </c>
      <c r="F227" s="133">
        <v>316</v>
      </c>
      <c r="G227" s="133"/>
      <c r="H227" s="134"/>
    </row>
    <row r="228" spans="1:8" ht="15.75" customHeight="1">
      <c r="A228" s="131">
        <v>317</v>
      </c>
      <c r="B228" s="132" t="s">
        <v>679</v>
      </c>
      <c r="C228" s="133" t="s">
        <v>12</v>
      </c>
      <c r="D228" s="133" t="s">
        <v>662</v>
      </c>
      <c r="E228" s="133" t="s">
        <v>7</v>
      </c>
      <c r="F228" s="133">
        <v>317</v>
      </c>
      <c r="G228" s="133"/>
      <c r="H228" s="134"/>
    </row>
    <row r="229" spans="1:8" ht="15.75" customHeight="1">
      <c r="A229" s="131">
        <v>318</v>
      </c>
      <c r="B229" s="132" t="s">
        <v>680</v>
      </c>
      <c r="C229" s="133" t="s">
        <v>12</v>
      </c>
      <c r="D229" s="133" t="s">
        <v>662</v>
      </c>
      <c r="E229" s="133" t="s">
        <v>21</v>
      </c>
      <c r="F229" s="133">
        <v>318</v>
      </c>
      <c r="G229" s="133"/>
      <c r="H229" s="134"/>
    </row>
    <row r="230" spans="1:8" ht="15.75" customHeight="1">
      <c r="A230" s="131">
        <v>319</v>
      </c>
      <c r="B230" s="132" t="s">
        <v>681</v>
      </c>
      <c r="C230" s="133" t="s">
        <v>12</v>
      </c>
      <c r="D230" s="133" t="s">
        <v>662</v>
      </c>
      <c r="E230" s="133" t="s">
        <v>16</v>
      </c>
      <c r="F230" s="133">
        <v>319</v>
      </c>
      <c r="G230" s="133"/>
      <c r="H230" s="134"/>
    </row>
    <row r="231" spans="1:8" ht="15.75" customHeight="1">
      <c r="A231" s="131">
        <v>320</v>
      </c>
      <c r="B231" s="132" t="s">
        <v>682</v>
      </c>
      <c r="C231" s="133" t="s">
        <v>12</v>
      </c>
      <c r="D231" s="133" t="s">
        <v>662</v>
      </c>
      <c r="E231" s="133" t="s">
        <v>11</v>
      </c>
      <c r="F231" s="133">
        <v>320</v>
      </c>
      <c r="G231" s="133"/>
      <c r="H231" s="134"/>
    </row>
    <row r="232" spans="1:8" ht="15.75" customHeight="1">
      <c r="A232" s="131">
        <v>321</v>
      </c>
      <c r="B232" s="132" t="s">
        <v>683</v>
      </c>
      <c r="C232" s="133" t="s">
        <v>12</v>
      </c>
      <c r="D232" s="133" t="s">
        <v>662</v>
      </c>
      <c r="E232" s="133" t="s">
        <v>21</v>
      </c>
      <c r="F232" s="133">
        <v>321</v>
      </c>
      <c r="G232" s="133"/>
      <c r="H232" s="134"/>
    </row>
    <row r="233" spans="1:8" ht="15.75" customHeight="1">
      <c r="A233" s="131">
        <v>322</v>
      </c>
      <c r="B233" s="132" t="s">
        <v>684</v>
      </c>
      <c r="C233" s="133" t="s">
        <v>12</v>
      </c>
      <c r="D233" s="133" t="s">
        <v>662</v>
      </c>
      <c r="E233" s="133" t="s">
        <v>21</v>
      </c>
      <c r="F233" s="133">
        <v>322</v>
      </c>
      <c r="G233" s="133"/>
      <c r="H233" s="134"/>
    </row>
    <row r="234" spans="1:8" ht="15.75" customHeight="1">
      <c r="A234" s="131">
        <v>323</v>
      </c>
      <c r="B234" s="132" t="s">
        <v>685</v>
      </c>
      <c r="C234" s="133" t="s">
        <v>12</v>
      </c>
      <c r="D234" s="133" t="s">
        <v>662</v>
      </c>
      <c r="E234" s="133" t="s">
        <v>21</v>
      </c>
      <c r="F234" s="133">
        <v>323</v>
      </c>
      <c r="G234" s="133"/>
      <c r="H234" s="134"/>
    </row>
    <row r="235" spans="1:8" ht="15.75" customHeight="1">
      <c r="A235" s="131">
        <v>324</v>
      </c>
      <c r="B235" s="132" t="s">
        <v>686</v>
      </c>
      <c r="C235" s="133" t="s">
        <v>12</v>
      </c>
      <c r="D235" s="133" t="s">
        <v>662</v>
      </c>
      <c r="E235" s="133" t="s">
        <v>11</v>
      </c>
      <c r="F235" s="133">
        <v>324</v>
      </c>
      <c r="G235" s="133"/>
      <c r="H235" s="134"/>
    </row>
    <row r="236" spans="1:8" ht="15.75" customHeight="1">
      <c r="A236" s="131">
        <v>325</v>
      </c>
      <c r="B236" s="132" t="s">
        <v>687</v>
      </c>
      <c r="C236" s="133" t="s">
        <v>12</v>
      </c>
      <c r="D236" s="133" t="s">
        <v>662</v>
      </c>
      <c r="E236" s="133" t="s">
        <v>11</v>
      </c>
      <c r="F236" s="133">
        <v>325</v>
      </c>
      <c r="G236" s="133"/>
      <c r="H236" s="134"/>
    </row>
    <row r="237" spans="1:8" ht="15.75" customHeight="1">
      <c r="A237" s="131">
        <v>326</v>
      </c>
      <c r="B237" s="132" t="s">
        <v>688</v>
      </c>
      <c r="C237" s="133" t="s">
        <v>12</v>
      </c>
      <c r="D237" s="133" t="s">
        <v>662</v>
      </c>
      <c r="E237" s="133" t="s">
        <v>21</v>
      </c>
      <c r="F237" s="133">
        <v>326</v>
      </c>
      <c r="G237" s="133"/>
      <c r="H237" s="134"/>
    </row>
    <row r="238" spans="1:8" ht="15.75" customHeight="1">
      <c r="A238" s="131">
        <v>327</v>
      </c>
      <c r="B238" s="132" t="s">
        <v>689</v>
      </c>
      <c r="C238" s="133" t="s">
        <v>12</v>
      </c>
      <c r="D238" s="133" t="s">
        <v>662</v>
      </c>
      <c r="E238" s="133" t="s">
        <v>18</v>
      </c>
      <c r="F238" s="133">
        <v>327</v>
      </c>
      <c r="G238" s="133"/>
      <c r="H238" s="134"/>
    </row>
    <row r="239" spans="1:8" ht="15.75" customHeight="1">
      <c r="A239" s="131">
        <v>328</v>
      </c>
      <c r="B239" s="132" t="s">
        <v>690</v>
      </c>
      <c r="C239" s="133" t="s">
        <v>12</v>
      </c>
      <c r="D239" s="133" t="s">
        <v>662</v>
      </c>
      <c r="E239" s="133" t="s">
        <v>6</v>
      </c>
      <c r="F239" s="133">
        <v>328</v>
      </c>
      <c r="G239" s="133"/>
      <c r="H239" s="134"/>
    </row>
    <row r="240" spans="1:8" ht="15.75" customHeight="1">
      <c r="A240" s="131">
        <v>329</v>
      </c>
      <c r="B240" s="132" t="s">
        <v>691</v>
      </c>
      <c r="C240" s="133" t="s">
        <v>12</v>
      </c>
      <c r="D240" s="133" t="s">
        <v>662</v>
      </c>
      <c r="E240" s="133" t="s">
        <v>21</v>
      </c>
      <c r="F240" s="133">
        <v>329</v>
      </c>
      <c r="G240" s="133"/>
      <c r="H240" s="134"/>
    </row>
    <row r="241" spans="1:8" ht="15.75" customHeight="1">
      <c r="A241" s="131">
        <v>330</v>
      </c>
      <c r="B241" s="132" t="s">
        <v>887</v>
      </c>
      <c r="C241" s="133" t="s">
        <v>12</v>
      </c>
      <c r="D241" s="133" t="s">
        <v>662</v>
      </c>
      <c r="E241" s="133" t="s">
        <v>8</v>
      </c>
      <c r="F241" s="133">
        <v>330</v>
      </c>
      <c r="G241" s="133"/>
      <c r="H241" s="134" t="s">
        <v>888</v>
      </c>
    </row>
    <row r="242" spans="1:8" ht="15.75" customHeight="1">
      <c r="A242" s="131">
        <v>331</v>
      </c>
      <c r="B242" s="132" t="s">
        <v>692</v>
      </c>
      <c r="C242" s="133" t="s">
        <v>12</v>
      </c>
      <c r="D242" s="133" t="s">
        <v>662</v>
      </c>
      <c r="E242" s="133" t="s">
        <v>15</v>
      </c>
      <c r="F242" s="133">
        <v>331</v>
      </c>
      <c r="G242" s="133"/>
      <c r="H242" s="134"/>
    </row>
    <row r="243" spans="1:8" ht="15.75" customHeight="1">
      <c r="A243" s="131">
        <v>332</v>
      </c>
      <c r="B243" s="132" t="s">
        <v>693</v>
      </c>
      <c r="C243" s="133" t="s">
        <v>12</v>
      </c>
      <c r="D243" s="133" t="s">
        <v>662</v>
      </c>
      <c r="E243" s="133" t="s">
        <v>9</v>
      </c>
      <c r="F243" s="133">
        <v>332</v>
      </c>
      <c r="G243" s="133"/>
      <c r="H243" s="134"/>
    </row>
    <row r="244" spans="1:8" ht="15.75" customHeight="1">
      <c r="A244" s="131">
        <v>333</v>
      </c>
      <c r="B244" s="132" t="s">
        <v>694</v>
      </c>
      <c r="C244" s="133" t="s">
        <v>12</v>
      </c>
      <c r="D244" s="133" t="s">
        <v>662</v>
      </c>
      <c r="E244" s="133" t="s">
        <v>11</v>
      </c>
      <c r="F244" s="133">
        <v>333</v>
      </c>
      <c r="G244" s="133"/>
      <c r="H244" s="134"/>
    </row>
    <row r="245" spans="1:8" ht="15.75" customHeight="1">
      <c r="A245" s="131">
        <v>334</v>
      </c>
      <c r="B245" s="132" t="s">
        <v>695</v>
      </c>
      <c r="C245" s="133" t="s">
        <v>12</v>
      </c>
      <c r="D245" s="133" t="s">
        <v>662</v>
      </c>
      <c r="E245" s="133" t="s">
        <v>10</v>
      </c>
      <c r="F245" s="133">
        <v>334</v>
      </c>
      <c r="G245" s="133"/>
      <c r="H245" s="134"/>
    </row>
    <row r="246" spans="1:8" ht="15.75" customHeight="1">
      <c r="A246" s="131">
        <v>335</v>
      </c>
      <c r="B246" s="132" t="s">
        <v>696</v>
      </c>
      <c r="C246" s="133" t="s">
        <v>12</v>
      </c>
      <c r="D246" s="133" t="s">
        <v>662</v>
      </c>
      <c r="E246" s="133" t="s">
        <v>10</v>
      </c>
      <c r="F246" s="133">
        <v>335</v>
      </c>
      <c r="G246" s="133"/>
      <c r="H246" s="134"/>
    </row>
    <row r="247" spans="1:8" ht="15.75" customHeight="1">
      <c r="A247" s="131">
        <v>336</v>
      </c>
      <c r="B247" s="132" t="s">
        <v>697</v>
      </c>
      <c r="C247" s="133" t="s">
        <v>12</v>
      </c>
      <c r="D247" s="133" t="s">
        <v>662</v>
      </c>
      <c r="E247" s="133" t="s">
        <v>20</v>
      </c>
      <c r="F247" s="133">
        <v>336</v>
      </c>
      <c r="G247" s="133"/>
      <c r="H247" s="134"/>
    </row>
    <row r="248" spans="1:8" ht="15.75" customHeight="1">
      <c r="A248" s="131">
        <v>337</v>
      </c>
      <c r="B248" s="132" t="s">
        <v>698</v>
      </c>
      <c r="C248" s="133" t="s">
        <v>12</v>
      </c>
      <c r="D248" s="133" t="s">
        <v>662</v>
      </c>
      <c r="E248" s="133" t="s">
        <v>9</v>
      </c>
      <c r="F248" s="133">
        <v>337</v>
      </c>
      <c r="G248" s="133"/>
      <c r="H248" s="134"/>
    </row>
    <row r="249" spans="1:8" ht="15.75" customHeight="1">
      <c r="A249" s="131">
        <v>338</v>
      </c>
      <c r="B249" s="132" t="s">
        <v>699</v>
      </c>
      <c r="C249" s="133" t="s">
        <v>12</v>
      </c>
      <c r="D249" s="133" t="s">
        <v>662</v>
      </c>
      <c r="E249" s="133" t="s">
        <v>11</v>
      </c>
      <c r="F249" s="133">
        <v>338</v>
      </c>
      <c r="G249" s="133"/>
      <c r="H249" s="134"/>
    </row>
    <row r="250" spans="1:8" ht="15.75" customHeight="1">
      <c r="A250" s="131">
        <v>339</v>
      </c>
      <c r="B250" s="132" t="s">
        <v>700</v>
      </c>
      <c r="C250" s="133" t="s">
        <v>12</v>
      </c>
      <c r="D250" s="133" t="s">
        <v>662</v>
      </c>
      <c r="E250" s="133" t="s">
        <v>11</v>
      </c>
      <c r="F250" s="133">
        <v>339</v>
      </c>
      <c r="G250" s="133"/>
      <c r="H250" s="134"/>
    </row>
    <row r="251" spans="1:8" ht="15.75" customHeight="1">
      <c r="A251" s="131">
        <v>340</v>
      </c>
      <c r="B251" s="132" t="s">
        <v>701</v>
      </c>
      <c r="C251" s="133" t="s">
        <v>12</v>
      </c>
      <c r="D251" s="133" t="s">
        <v>662</v>
      </c>
      <c r="E251" s="133" t="s">
        <v>21</v>
      </c>
      <c r="F251" s="133">
        <v>340</v>
      </c>
      <c r="G251" s="133"/>
      <c r="H251" s="134"/>
    </row>
    <row r="252" spans="1:8" ht="15.75" customHeight="1">
      <c r="A252" s="131">
        <v>341</v>
      </c>
      <c r="B252" s="132" t="s">
        <v>889</v>
      </c>
      <c r="C252" s="133" t="s">
        <v>12</v>
      </c>
      <c r="D252" s="133" t="s">
        <v>662</v>
      </c>
      <c r="E252" s="133" t="s">
        <v>886</v>
      </c>
      <c r="F252" s="133">
        <v>341</v>
      </c>
      <c r="G252" s="133"/>
      <c r="H252" s="134"/>
    </row>
    <row r="253" spans="1:8" ht="15.75" customHeight="1">
      <c r="A253" s="131">
        <v>342</v>
      </c>
      <c r="B253" s="132" t="s">
        <v>702</v>
      </c>
      <c r="C253" s="133" t="s">
        <v>12</v>
      </c>
      <c r="D253" s="133" t="s">
        <v>662</v>
      </c>
      <c r="E253" s="133" t="s">
        <v>15</v>
      </c>
      <c r="F253" s="133">
        <v>342</v>
      </c>
      <c r="G253" s="133"/>
      <c r="H253" s="134"/>
    </row>
    <row r="254" spans="1:8" ht="15.75" customHeight="1">
      <c r="A254" s="131">
        <v>343</v>
      </c>
      <c r="B254" s="132" t="s">
        <v>703</v>
      </c>
      <c r="C254" s="133" t="s">
        <v>12</v>
      </c>
      <c r="D254" s="133" t="s">
        <v>662</v>
      </c>
      <c r="E254" s="133" t="s">
        <v>21</v>
      </c>
      <c r="F254" s="133">
        <v>343</v>
      </c>
      <c r="G254" s="133"/>
      <c r="H254" s="134"/>
    </row>
    <row r="255" spans="1:8" ht="15.75" customHeight="1">
      <c r="A255" s="131">
        <v>344</v>
      </c>
      <c r="B255" s="132" t="s">
        <v>704</v>
      </c>
      <c r="C255" s="133" t="s">
        <v>12</v>
      </c>
      <c r="D255" s="133" t="s">
        <v>662</v>
      </c>
      <c r="E255" s="133" t="s">
        <v>11</v>
      </c>
      <c r="F255" s="133">
        <v>344</v>
      </c>
      <c r="G255" s="133"/>
      <c r="H255" s="134"/>
    </row>
    <row r="256" spans="1:8" ht="15.75" customHeight="1">
      <c r="A256" s="131">
        <v>345</v>
      </c>
      <c r="B256" s="132" t="s">
        <v>705</v>
      </c>
      <c r="C256" s="133" t="s">
        <v>12</v>
      </c>
      <c r="D256" s="133" t="s">
        <v>662</v>
      </c>
      <c r="E256" s="133" t="s">
        <v>6</v>
      </c>
      <c r="F256" s="133">
        <v>345</v>
      </c>
      <c r="G256" s="133"/>
      <c r="H256" s="134"/>
    </row>
    <row r="257" spans="1:8" ht="15.75" customHeight="1">
      <c r="A257" s="131">
        <v>346</v>
      </c>
      <c r="B257" s="132" t="s">
        <v>706</v>
      </c>
      <c r="C257" s="133" t="s">
        <v>12</v>
      </c>
      <c r="D257" s="133" t="s">
        <v>662</v>
      </c>
      <c r="E257" s="133" t="s">
        <v>6</v>
      </c>
      <c r="F257" s="133">
        <v>346</v>
      </c>
      <c r="G257" s="133"/>
      <c r="H257" s="134"/>
    </row>
    <row r="258" spans="1:8" ht="15.75" customHeight="1">
      <c r="A258" s="131">
        <v>347</v>
      </c>
      <c r="B258" s="132" t="s">
        <v>707</v>
      </c>
      <c r="C258" s="133" t="s">
        <v>12</v>
      </c>
      <c r="D258" s="133" t="s">
        <v>662</v>
      </c>
      <c r="E258" s="133" t="s">
        <v>11</v>
      </c>
      <c r="F258" s="133">
        <v>347</v>
      </c>
      <c r="G258" s="133"/>
      <c r="H258" s="134"/>
    </row>
    <row r="259" spans="1:8" ht="15.75" customHeight="1">
      <c r="A259" s="131">
        <v>348</v>
      </c>
      <c r="B259" s="132" t="s">
        <v>708</v>
      </c>
      <c r="C259" s="133" t="s">
        <v>12</v>
      </c>
      <c r="D259" s="133" t="s">
        <v>662</v>
      </c>
      <c r="E259" s="133" t="s">
        <v>6</v>
      </c>
      <c r="F259" s="133">
        <v>348</v>
      </c>
      <c r="G259" s="133"/>
      <c r="H259" s="134"/>
    </row>
    <row r="260" spans="1:8" ht="15.75" customHeight="1">
      <c r="A260" s="131">
        <v>349</v>
      </c>
      <c r="B260" s="132" t="s">
        <v>890</v>
      </c>
      <c r="C260" s="133" t="s">
        <v>12</v>
      </c>
      <c r="D260" s="133" t="s">
        <v>662</v>
      </c>
      <c r="E260" s="133" t="s">
        <v>6</v>
      </c>
      <c r="F260" s="133">
        <v>349</v>
      </c>
      <c r="G260" s="133"/>
      <c r="H260" s="134" t="s">
        <v>891</v>
      </c>
    </row>
    <row r="261" spans="1:8" ht="15.75" customHeight="1">
      <c r="A261" s="131">
        <v>350</v>
      </c>
      <c r="B261" s="132" t="s">
        <v>709</v>
      </c>
      <c r="C261" s="133" t="s">
        <v>12</v>
      </c>
      <c r="D261" s="133" t="s">
        <v>662</v>
      </c>
      <c r="E261" s="133" t="s">
        <v>14</v>
      </c>
      <c r="F261" s="133">
        <v>350</v>
      </c>
      <c r="G261" s="133"/>
      <c r="H261" s="134"/>
    </row>
    <row r="262" spans="1:8" ht="15.75" customHeight="1">
      <c r="A262" s="131">
        <v>351</v>
      </c>
      <c r="B262" s="132" t="s">
        <v>710</v>
      </c>
      <c r="C262" s="133" t="s">
        <v>12</v>
      </c>
      <c r="D262" s="133" t="s">
        <v>662</v>
      </c>
      <c r="E262" s="133" t="s">
        <v>16</v>
      </c>
      <c r="F262" s="133">
        <v>351</v>
      </c>
      <c r="G262" s="133"/>
      <c r="H262" s="134"/>
    </row>
    <row r="263" spans="1:8" ht="15.75" customHeight="1">
      <c r="A263" s="131">
        <v>352</v>
      </c>
      <c r="B263" s="132" t="s">
        <v>711</v>
      </c>
      <c r="C263" s="133" t="s">
        <v>12</v>
      </c>
      <c r="D263" s="133" t="s">
        <v>662</v>
      </c>
      <c r="E263" s="133" t="s">
        <v>21</v>
      </c>
      <c r="F263" s="133">
        <v>352</v>
      </c>
      <c r="G263" s="133"/>
      <c r="H263" s="134"/>
    </row>
    <row r="264" spans="1:8" ht="15.75" customHeight="1">
      <c r="A264" s="131">
        <v>353</v>
      </c>
      <c r="B264" s="132" t="s">
        <v>712</v>
      </c>
      <c r="C264" s="133" t="s">
        <v>12</v>
      </c>
      <c r="D264" s="133" t="s">
        <v>662</v>
      </c>
      <c r="E264" s="133" t="s">
        <v>20</v>
      </c>
      <c r="F264" s="133">
        <v>353</v>
      </c>
      <c r="G264" s="133"/>
      <c r="H264" s="134"/>
    </row>
    <row r="265" spans="1:8" ht="15.75" customHeight="1">
      <c r="A265" s="131">
        <v>354</v>
      </c>
      <c r="B265" s="132" t="s">
        <v>713</v>
      </c>
      <c r="C265" s="133" t="s">
        <v>12</v>
      </c>
      <c r="D265" s="133" t="s">
        <v>662</v>
      </c>
      <c r="E265" s="133" t="s">
        <v>14</v>
      </c>
      <c r="F265" s="133">
        <v>354</v>
      </c>
      <c r="G265" s="133"/>
      <c r="H265" s="134"/>
    </row>
    <row r="266" spans="1:8" ht="15.75" customHeight="1">
      <c r="A266" s="131">
        <v>355</v>
      </c>
      <c r="B266" s="132" t="s">
        <v>714</v>
      </c>
      <c r="C266" s="133" t="s">
        <v>12</v>
      </c>
      <c r="D266" s="133" t="s">
        <v>662</v>
      </c>
      <c r="E266" s="133" t="s">
        <v>9</v>
      </c>
      <c r="F266" s="133">
        <v>355</v>
      </c>
      <c r="G266" s="133"/>
      <c r="H266" s="134"/>
    </row>
    <row r="267" spans="1:8" ht="15.75" customHeight="1">
      <c r="A267" s="131">
        <v>356</v>
      </c>
      <c r="B267" s="132" t="s">
        <v>715</v>
      </c>
      <c r="C267" s="133" t="s">
        <v>12</v>
      </c>
      <c r="D267" s="133" t="s">
        <v>662</v>
      </c>
      <c r="E267" s="133" t="s">
        <v>21</v>
      </c>
      <c r="F267" s="133">
        <v>356</v>
      </c>
      <c r="G267" s="133"/>
      <c r="H267" s="134"/>
    </row>
    <row r="268" spans="1:8" ht="15.75" customHeight="1">
      <c r="A268" s="131">
        <v>357</v>
      </c>
      <c r="B268" s="132" t="s">
        <v>716</v>
      </c>
      <c r="C268" s="133" t="s">
        <v>12</v>
      </c>
      <c r="D268" s="133" t="s">
        <v>662</v>
      </c>
      <c r="E268" s="133" t="s">
        <v>16</v>
      </c>
      <c r="F268" s="133">
        <v>357</v>
      </c>
      <c r="G268" s="133"/>
      <c r="H268" s="134"/>
    </row>
    <row r="269" spans="1:8" ht="15.75" customHeight="1">
      <c r="A269" s="131">
        <v>358</v>
      </c>
      <c r="B269" s="132" t="s">
        <v>717</v>
      </c>
      <c r="C269" s="133" t="s">
        <v>12</v>
      </c>
      <c r="D269" s="133" t="s">
        <v>662</v>
      </c>
      <c r="E269" s="133" t="s">
        <v>21</v>
      </c>
      <c r="F269" s="133">
        <v>358</v>
      </c>
      <c r="G269" s="133"/>
      <c r="H269" s="134"/>
    </row>
    <row r="270" spans="1:8" ht="15.75" customHeight="1">
      <c r="A270" s="131">
        <v>359</v>
      </c>
      <c r="B270" s="132" t="s">
        <v>718</v>
      </c>
      <c r="C270" s="133" t="s">
        <v>12</v>
      </c>
      <c r="D270" s="133" t="s">
        <v>662</v>
      </c>
      <c r="E270" s="133" t="s">
        <v>21</v>
      </c>
      <c r="F270" s="133">
        <v>359</v>
      </c>
      <c r="G270" s="133"/>
      <c r="H270" s="134"/>
    </row>
    <row r="271" spans="1:8" ht="15.75" customHeight="1">
      <c r="A271" s="131">
        <v>360</v>
      </c>
      <c r="B271" s="132" t="s">
        <v>719</v>
      </c>
      <c r="C271" s="133" t="s">
        <v>12</v>
      </c>
      <c r="D271" s="133" t="s">
        <v>662</v>
      </c>
      <c r="E271" s="133" t="s">
        <v>15</v>
      </c>
      <c r="F271" s="133">
        <v>360</v>
      </c>
      <c r="G271" s="133"/>
      <c r="H271" s="134"/>
    </row>
    <row r="272" spans="1:8" ht="15.75" customHeight="1">
      <c r="A272" s="131">
        <v>361</v>
      </c>
      <c r="B272" s="132" t="s">
        <v>720</v>
      </c>
      <c r="C272" s="133" t="s">
        <v>12</v>
      </c>
      <c r="D272" s="133" t="s">
        <v>662</v>
      </c>
      <c r="E272" s="133" t="s">
        <v>17</v>
      </c>
      <c r="F272" s="133">
        <v>361</v>
      </c>
      <c r="G272" s="133"/>
      <c r="H272" s="134"/>
    </row>
    <row r="273" spans="1:8" ht="15.75" customHeight="1">
      <c r="A273" s="131">
        <v>362</v>
      </c>
      <c r="B273" s="132" t="s">
        <v>721</v>
      </c>
      <c r="C273" s="133" t="s">
        <v>12</v>
      </c>
      <c r="D273" s="133" t="s">
        <v>662</v>
      </c>
      <c r="E273" s="133" t="s">
        <v>5</v>
      </c>
      <c r="F273" s="133">
        <v>362</v>
      </c>
      <c r="G273" s="133"/>
      <c r="H273" s="134"/>
    </row>
    <row r="274" spans="1:8" ht="15.75" customHeight="1">
      <c r="A274" s="131">
        <v>363</v>
      </c>
      <c r="B274" s="132" t="s">
        <v>722</v>
      </c>
      <c r="C274" s="133" t="s">
        <v>12</v>
      </c>
      <c r="D274" s="133" t="s">
        <v>662</v>
      </c>
      <c r="E274" s="133" t="s">
        <v>21</v>
      </c>
      <c r="F274" s="133">
        <v>363</v>
      </c>
      <c r="G274" s="133"/>
      <c r="H274" s="134"/>
    </row>
    <row r="275" spans="1:8" ht="15.75" customHeight="1">
      <c r="A275" s="131">
        <v>364</v>
      </c>
      <c r="B275" s="132" t="s">
        <v>892</v>
      </c>
      <c r="C275" s="133" t="s">
        <v>12</v>
      </c>
      <c r="D275" s="133" t="s">
        <v>662</v>
      </c>
      <c r="E275" s="133" t="s">
        <v>16</v>
      </c>
      <c r="F275" s="133">
        <v>364</v>
      </c>
      <c r="G275" s="133"/>
      <c r="H275" s="134" t="s">
        <v>893</v>
      </c>
    </row>
    <row r="276" spans="1:8" ht="15.75" customHeight="1">
      <c r="A276" s="131">
        <v>365</v>
      </c>
      <c r="B276" s="132" t="s">
        <v>723</v>
      </c>
      <c r="C276" s="133" t="s">
        <v>12</v>
      </c>
      <c r="D276" s="133" t="s">
        <v>662</v>
      </c>
      <c r="E276" s="133" t="s">
        <v>16</v>
      </c>
      <c r="F276" s="133">
        <v>365</v>
      </c>
      <c r="G276" s="133"/>
      <c r="H276" s="134"/>
    </row>
    <row r="277" spans="1:8" ht="15.75" customHeight="1">
      <c r="A277" s="131">
        <v>366</v>
      </c>
      <c r="B277" s="132" t="s">
        <v>724</v>
      </c>
      <c r="C277" s="133" t="s">
        <v>12</v>
      </c>
      <c r="D277" s="133" t="s">
        <v>662</v>
      </c>
      <c r="E277" s="133" t="s">
        <v>21</v>
      </c>
      <c r="F277" s="133">
        <v>366</v>
      </c>
      <c r="G277" s="133"/>
      <c r="H277" s="134"/>
    </row>
    <row r="278" spans="1:8" ht="15.75" customHeight="1">
      <c r="A278" s="131">
        <v>367</v>
      </c>
      <c r="B278" s="132" t="s">
        <v>725</v>
      </c>
      <c r="C278" s="133" t="s">
        <v>12</v>
      </c>
      <c r="D278" s="133" t="s">
        <v>662</v>
      </c>
      <c r="E278" s="133" t="s">
        <v>7</v>
      </c>
      <c r="F278" s="133">
        <v>367</v>
      </c>
      <c r="G278" s="133"/>
      <c r="H278" s="134"/>
    </row>
    <row r="279" spans="1:8" ht="15.75" customHeight="1">
      <c r="A279" s="131">
        <v>368</v>
      </c>
      <c r="B279" s="132" t="s">
        <v>726</v>
      </c>
      <c r="C279" s="133" t="s">
        <v>12</v>
      </c>
      <c r="D279" s="133" t="s">
        <v>662</v>
      </c>
      <c r="E279" s="133" t="s">
        <v>17</v>
      </c>
      <c r="F279" s="133">
        <v>368</v>
      </c>
      <c r="G279" s="133"/>
      <c r="H279" s="134"/>
    </row>
    <row r="280" spans="1:8" ht="15.75" customHeight="1">
      <c r="A280" s="131">
        <v>369</v>
      </c>
      <c r="B280" s="132" t="s">
        <v>727</v>
      </c>
      <c r="C280" s="133" t="s">
        <v>12</v>
      </c>
      <c r="D280" s="133" t="s">
        <v>662</v>
      </c>
      <c r="E280" s="133" t="s">
        <v>15</v>
      </c>
      <c r="F280" s="133">
        <v>369</v>
      </c>
      <c r="G280" s="133"/>
      <c r="H280" s="134"/>
    </row>
    <row r="281" spans="1:8" ht="15.75" customHeight="1">
      <c r="A281" s="131">
        <v>370</v>
      </c>
      <c r="B281" s="132" t="s">
        <v>728</v>
      </c>
      <c r="C281" s="133" t="s">
        <v>12</v>
      </c>
      <c r="D281" s="133" t="s">
        <v>662</v>
      </c>
      <c r="E281" s="133" t="s">
        <v>11</v>
      </c>
      <c r="F281" s="133">
        <v>370</v>
      </c>
      <c r="G281" s="133"/>
      <c r="H281" s="134"/>
    </row>
    <row r="282" spans="1:8" ht="15.75" customHeight="1">
      <c r="A282" s="131">
        <v>371</v>
      </c>
      <c r="B282" s="132" t="s">
        <v>729</v>
      </c>
      <c r="C282" s="133" t="s">
        <v>12</v>
      </c>
      <c r="D282" s="133" t="s">
        <v>662</v>
      </c>
      <c r="E282" s="133" t="s">
        <v>17</v>
      </c>
      <c r="F282" s="133">
        <v>371</v>
      </c>
      <c r="G282" s="133"/>
      <c r="H282" s="134"/>
    </row>
    <row r="283" spans="1:8" ht="15.75" customHeight="1">
      <c r="A283" s="131">
        <v>372</v>
      </c>
      <c r="B283" s="132" t="s">
        <v>894</v>
      </c>
      <c r="C283" s="133" t="s">
        <v>12</v>
      </c>
      <c r="D283" s="133" t="s">
        <v>662</v>
      </c>
      <c r="E283" s="133" t="s">
        <v>8</v>
      </c>
      <c r="F283" s="133">
        <v>372</v>
      </c>
      <c r="G283" s="133"/>
      <c r="H283" s="134" t="s">
        <v>895</v>
      </c>
    </row>
    <row r="284" spans="1:8" ht="15.75" customHeight="1">
      <c r="A284" s="131">
        <v>373</v>
      </c>
      <c r="B284" s="132" t="s">
        <v>730</v>
      </c>
      <c r="C284" s="133" t="s">
        <v>12</v>
      </c>
      <c r="D284" s="133" t="s">
        <v>662</v>
      </c>
      <c r="E284" s="133" t="s">
        <v>10</v>
      </c>
      <c r="F284" s="133">
        <v>373</v>
      </c>
      <c r="G284" s="133"/>
      <c r="H284" s="134"/>
    </row>
    <row r="285" spans="1:8" ht="15.75" customHeight="1">
      <c r="A285" s="131">
        <v>374</v>
      </c>
      <c r="B285" s="132" t="s">
        <v>731</v>
      </c>
      <c r="C285" s="133" t="s">
        <v>12</v>
      </c>
      <c r="D285" s="133" t="s">
        <v>662</v>
      </c>
      <c r="E285" s="133" t="s">
        <v>10</v>
      </c>
      <c r="F285" s="133">
        <v>374</v>
      </c>
      <c r="G285" s="133"/>
      <c r="H285" s="134"/>
    </row>
    <row r="286" spans="1:8" ht="15.75" customHeight="1">
      <c r="A286" s="131">
        <v>375</v>
      </c>
      <c r="B286" s="132" t="s">
        <v>732</v>
      </c>
      <c r="C286" s="133" t="s">
        <v>12</v>
      </c>
      <c r="D286" s="133" t="s">
        <v>662</v>
      </c>
      <c r="E286" s="133" t="s">
        <v>16</v>
      </c>
      <c r="F286" s="133">
        <v>375</v>
      </c>
      <c r="G286" s="133"/>
      <c r="H286" s="134"/>
    </row>
    <row r="287" spans="1:8" ht="15.75" customHeight="1">
      <c r="A287" s="131">
        <v>376</v>
      </c>
      <c r="B287" s="132" t="s">
        <v>733</v>
      </c>
      <c r="C287" s="133" t="s">
        <v>12</v>
      </c>
      <c r="D287" s="133" t="s">
        <v>662</v>
      </c>
      <c r="E287" s="133" t="s">
        <v>16</v>
      </c>
      <c r="F287" s="133">
        <v>376</v>
      </c>
      <c r="G287" s="133"/>
      <c r="H287" s="134"/>
    </row>
    <row r="288" spans="1:8" ht="15.75" customHeight="1">
      <c r="A288" s="131">
        <v>377</v>
      </c>
      <c r="B288" s="132" t="s">
        <v>734</v>
      </c>
      <c r="C288" s="133" t="s">
        <v>12</v>
      </c>
      <c r="D288" s="133" t="s">
        <v>662</v>
      </c>
      <c r="E288" s="133" t="s">
        <v>16</v>
      </c>
      <c r="F288" s="133">
        <v>377</v>
      </c>
      <c r="G288" s="133"/>
      <c r="H288" s="134"/>
    </row>
    <row r="289" spans="1:8" ht="15.75" customHeight="1">
      <c r="A289" s="131">
        <v>378</v>
      </c>
      <c r="B289" s="132" t="s">
        <v>735</v>
      </c>
      <c r="C289" s="133" t="s">
        <v>12</v>
      </c>
      <c r="D289" s="133" t="s">
        <v>662</v>
      </c>
      <c r="E289" s="133" t="s">
        <v>16</v>
      </c>
      <c r="F289" s="133">
        <v>378</v>
      </c>
      <c r="G289" s="133"/>
      <c r="H289" s="134"/>
    </row>
    <row r="290" spans="1:8" ht="15.75" customHeight="1">
      <c r="A290" s="131">
        <v>379</v>
      </c>
      <c r="B290" s="132" t="s">
        <v>736</v>
      </c>
      <c r="C290" s="133" t="s">
        <v>12</v>
      </c>
      <c r="D290" s="133" t="s">
        <v>662</v>
      </c>
      <c r="E290" s="133" t="s">
        <v>21</v>
      </c>
      <c r="F290" s="133">
        <v>379</v>
      </c>
      <c r="G290" s="133"/>
      <c r="H290" s="134"/>
    </row>
    <row r="291" spans="1:8" ht="15.75" customHeight="1">
      <c r="A291" s="131">
        <v>380</v>
      </c>
      <c r="B291" s="132" t="s">
        <v>737</v>
      </c>
      <c r="C291" s="133" t="s">
        <v>12</v>
      </c>
      <c r="D291" s="133" t="s">
        <v>662</v>
      </c>
      <c r="E291" s="133" t="s">
        <v>17</v>
      </c>
      <c r="F291" s="133">
        <v>380</v>
      </c>
      <c r="G291" s="133"/>
      <c r="H291" s="134"/>
    </row>
    <row r="292" spans="1:8" ht="15.75" customHeight="1">
      <c r="A292" s="131">
        <v>381</v>
      </c>
      <c r="B292" s="132" t="s">
        <v>738</v>
      </c>
      <c r="C292" s="133" t="s">
        <v>12</v>
      </c>
      <c r="D292" s="133" t="s">
        <v>662</v>
      </c>
      <c r="E292" s="133" t="s">
        <v>5</v>
      </c>
      <c r="F292" s="133">
        <v>381</v>
      </c>
      <c r="G292" s="133"/>
      <c r="H292" s="134"/>
    </row>
    <row r="293" spans="1:8" ht="15.75" customHeight="1">
      <c r="A293" s="131">
        <v>382</v>
      </c>
      <c r="B293" s="132" t="s">
        <v>739</v>
      </c>
      <c r="C293" s="133" t="s">
        <v>12</v>
      </c>
      <c r="D293" s="133" t="s">
        <v>662</v>
      </c>
      <c r="E293" s="133" t="s">
        <v>9</v>
      </c>
      <c r="F293" s="133">
        <v>382</v>
      </c>
      <c r="G293" s="133"/>
      <c r="H293" s="134"/>
    </row>
    <row r="294" spans="1:8" ht="15.75" customHeight="1">
      <c r="A294" s="131">
        <v>383</v>
      </c>
      <c r="B294" s="132" t="s">
        <v>740</v>
      </c>
      <c r="C294" s="133" t="s">
        <v>12</v>
      </c>
      <c r="D294" s="133" t="s">
        <v>662</v>
      </c>
      <c r="E294" s="133" t="s">
        <v>11</v>
      </c>
      <c r="F294" s="133">
        <v>383</v>
      </c>
      <c r="G294" s="133"/>
      <c r="H294" s="134"/>
    </row>
    <row r="295" spans="1:8" ht="15.75" customHeight="1">
      <c r="A295" s="131">
        <v>384</v>
      </c>
      <c r="B295" s="132" t="s">
        <v>741</v>
      </c>
      <c r="C295" s="133" t="s">
        <v>12</v>
      </c>
      <c r="D295" s="133" t="s">
        <v>662</v>
      </c>
      <c r="E295" s="133" t="s">
        <v>21</v>
      </c>
      <c r="F295" s="133">
        <v>384</v>
      </c>
      <c r="G295" s="133"/>
      <c r="H295" s="134"/>
    </row>
    <row r="296" spans="1:8" ht="15.75" customHeight="1">
      <c r="A296" s="131">
        <v>385</v>
      </c>
      <c r="B296" s="132" t="s">
        <v>742</v>
      </c>
      <c r="C296" s="133" t="s">
        <v>12</v>
      </c>
      <c r="D296" s="133" t="s">
        <v>662</v>
      </c>
      <c r="E296" s="133" t="s">
        <v>17</v>
      </c>
      <c r="F296" s="133">
        <v>385</v>
      </c>
      <c r="G296" s="133"/>
      <c r="H296" s="134"/>
    </row>
    <row r="297" spans="1:8" ht="15.75" customHeight="1">
      <c r="A297" s="131">
        <v>386</v>
      </c>
      <c r="B297" s="132" t="s">
        <v>743</v>
      </c>
      <c r="C297" s="133" t="s">
        <v>12</v>
      </c>
      <c r="D297" s="133" t="s">
        <v>662</v>
      </c>
      <c r="E297" s="133" t="s">
        <v>21</v>
      </c>
      <c r="F297" s="133">
        <v>386</v>
      </c>
      <c r="G297" s="133"/>
      <c r="H297" s="134"/>
    </row>
    <row r="298" spans="1:8" ht="15.75" customHeight="1">
      <c r="A298" s="131">
        <v>387</v>
      </c>
      <c r="B298" s="132" t="s">
        <v>744</v>
      </c>
      <c r="C298" s="133" t="s">
        <v>12</v>
      </c>
      <c r="D298" s="133" t="s">
        <v>662</v>
      </c>
      <c r="E298" s="133" t="s">
        <v>17</v>
      </c>
      <c r="F298" s="133">
        <v>387</v>
      </c>
      <c r="G298" s="133"/>
      <c r="H298" s="134"/>
    </row>
    <row r="299" spans="1:8" ht="15.75" customHeight="1">
      <c r="A299" s="131">
        <v>388</v>
      </c>
      <c r="B299" s="132" t="s">
        <v>745</v>
      </c>
      <c r="C299" s="133" t="s">
        <v>12</v>
      </c>
      <c r="D299" s="133" t="s">
        <v>662</v>
      </c>
      <c r="E299" s="133" t="s">
        <v>21</v>
      </c>
      <c r="F299" s="133">
        <v>388</v>
      </c>
      <c r="G299" s="133"/>
      <c r="H299" s="134"/>
    </row>
    <row r="300" spans="1:8" ht="15.75" customHeight="1">
      <c r="A300" s="131">
        <v>389</v>
      </c>
      <c r="B300" s="132" t="s">
        <v>746</v>
      </c>
      <c r="C300" s="133" t="s">
        <v>12</v>
      </c>
      <c r="D300" s="133" t="s">
        <v>662</v>
      </c>
      <c r="E300" s="133" t="s">
        <v>10</v>
      </c>
      <c r="F300" s="133">
        <v>389</v>
      </c>
      <c r="G300" s="133"/>
      <c r="H300" s="134"/>
    </row>
    <row r="301" spans="1:8" ht="15.75" customHeight="1">
      <c r="A301" s="131">
        <v>390</v>
      </c>
      <c r="B301" s="132" t="s">
        <v>747</v>
      </c>
      <c r="C301" s="133" t="s">
        <v>12</v>
      </c>
      <c r="D301" s="133" t="s">
        <v>662</v>
      </c>
      <c r="E301" s="133" t="s">
        <v>11</v>
      </c>
      <c r="F301" s="133">
        <v>390</v>
      </c>
      <c r="G301" s="133"/>
      <c r="H301" s="134"/>
    </row>
    <row r="302" spans="1:8" ht="15.75" customHeight="1">
      <c r="A302" s="131">
        <v>391</v>
      </c>
      <c r="B302" s="132" t="s">
        <v>748</v>
      </c>
      <c r="C302" s="133" t="s">
        <v>12</v>
      </c>
      <c r="D302" s="133" t="s">
        <v>662</v>
      </c>
      <c r="E302" s="133" t="s">
        <v>11</v>
      </c>
      <c r="F302" s="133">
        <v>391</v>
      </c>
      <c r="G302" s="133"/>
      <c r="H302" s="134"/>
    </row>
    <row r="303" spans="1:8" ht="15.75" customHeight="1">
      <c r="A303" s="131">
        <v>392</v>
      </c>
      <c r="B303" s="132" t="s">
        <v>749</v>
      </c>
      <c r="C303" s="133" t="s">
        <v>12</v>
      </c>
      <c r="D303" s="133" t="s">
        <v>662</v>
      </c>
      <c r="E303" s="133" t="s">
        <v>15</v>
      </c>
      <c r="F303" s="133">
        <v>392</v>
      </c>
      <c r="G303" s="133"/>
      <c r="H303" s="134"/>
    </row>
    <row r="304" spans="1:8" ht="15.75" customHeight="1">
      <c r="A304" s="131">
        <v>393</v>
      </c>
      <c r="B304" s="132" t="s">
        <v>750</v>
      </c>
      <c r="C304" s="133" t="s">
        <v>12</v>
      </c>
      <c r="D304" s="133" t="s">
        <v>662</v>
      </c>
      <c r="E304" s="133" t="s">
        <v>5</v>
      </c>
      <c r="F304" s="133">
        <v>393</v>
      </c>
      <c r="G304" s="133"/>
      <c r="H304" s="134"/>
    </row>
    <row r="305" spans="1:8" ht="15.75" customHeight="1">
      <c r="A305" s="131">
        <v>394</v>
      </c>
      <c r="B305" s="132" t="s">
        <v>896</v>
      </c>
      <c r="C305" s="133" t="s">
        <v>12</v>
      </c>
      <c r="D305" s="133" t="s">
        <v>662</v>
      </c>
      <c r="E305" s="133" t="s">
        <v>5</v>
      </c>
      <c r="F305" s="133">
        <v>394</v>
      </c>
      <c r="G305" s="133"/>
      <c r="H305" s="134" t="s">
        <v>897</v>
      </c>
    </row>
    <row r="306" spans="1:8" ht="15.75" customHeight="1">
      <c r="A306" s="131">
        <v>395</v>
      </c>
      <c r="B306" s="132" t="s">
        <v>751</v>
      </c>
      <c r="C306" s="133" t="s">
        <v>12</v>
      </c>
      <c r="D306" s="133" t="s">
        <v>662</v>
      </c>
      <c r="E306" s="133" t="s">
        <v>9</v>
      </c>
      <c r="F306" s="133">
        <v>395</v>
      </c>
      <c r="G306" s="133"/>
      <c r="H306" s="134"/>
    </row>
    <row r="307" spans="1:8" ht="15.75" customHeight="1">
      <c r="A307" s="131">
        <v>396</v>
      </c>
      <c r="B307" s="132" t="s">
        <v>752</v>
      </c>
      <c r="C307" s="133" t="s">
        <v>12</v>
      </c>
      <c r="D307" s="133" t="s">
        <v>662</v>
      </c>
      <c r="E307" s="133" t="s">
        <v>5</v>
      </c>
      <c r="F307" s="133">
        <v>396</v>
      </c>
      <c r="G307" s="133"/>
      <c r="H307" s="134"/>
    </row>
    <row r="308" spans="1:8" ht="15.75" customHeight="1">
      <c r="A308" s="131">
        <v>397</v>
      </c>
      <c r="B308" s="132" t="s">
        <v>753</v>
      </c>
      <c r="C308" s="133" t="s">
        <v>12</v>
      </c>
      <c r="D308" s="133" t="s">
        <v>662</v>
      </c>
      <c r="E308" s="133" t="s">
        <v>21</v>
      </c>
      <c r="F308" s="133">
        <v>397</v>
      </c>
      <c r="G308" s="133"/>
      <c r="H308" s="134"/>
    </row>
    <row r="309" spans="1:8" ht="15.75" customHeight="1">
      <c r="A309" s="131">
        <v>398</v>
      </c>
      <c r="B309" s="132" t="s">
        <v>754</v>
      </c>
      <c r="C309" s="133" t="s">
        <v>12</v>
      </c>
      <c r="D309" s="133" t="s">
        <v>662</v>
      </c>
      <c r="E309" s="133" t="s">
        <v>21</v>
      </c>
      <c r="F309" s="133">
        <v>398</v>
      </c>
      <c r="G309" s="133"/>
      <c r="H309" s="134"/>
    </row>
    <row r="310" spans="1:8" ht="15.75" customHeight="1">
      <c r="A310" s="131">
        <v>399</v>
      </c>
      <c r="B310" s="132" t="s">
        <v>755</v>
      </c>
      <c r="C310" s="133" t="s">
        <v>12</v>
      </c>
      <c r="D310" s="133" t="s">
        <v>662</v>
      </c>
      <c r="E310" s="133" t="s">
        <v>15</v>
      </c>
      <c r="F310" s="133">
        <v>399</v>
      </c>
      <c r="G310" s="133"/>
      <c r="H310" s="134"/>
    </row>
    <row r="311" spans="1:8" ht="15.75" customHeight="1">
      <c r="A311" s="131">
        <v>400</v>
      </c>
      <c r="B311" s="132" t="s">
        <v>756</v>
      </c>
      <c r="C311" s="133" t="s">
        <v>12</v>
      </c>
      <c r="D311" s="133" t="s">
        <v>662</v>
      </c>
      <c r="E311" s="133" t="s">
        <v>15</v>
      </c>
      <c r="F311" s="133">
        <v>400</v>
      </c>
      <c r="G311" s="133"/>
      <c r="H311" s="134"/>
    </row>
    <row r="312" spans="1:8" ht="15.75" customHeight="1">
      <c r="A312" s="131">
        <v>401</v>
      </c>
      <c r="B312" s="132" t="s">
        <v>757</v>
      </c>
      <c r="C312" s="133" t="s">
        <v>12</v>
      </c>
      <c r="D312" s="133" t="s">
        <v>662</v>
      </c>
      <c r="E312" s="133" t="s">
        <v>17</v>
      </c>
      <c r="F312" s="133">
        <v>401</v>
      </c>
      <c r="G312" s="133"/>
      <c r="H312" s="134"/>
    </row>
    <row r="313" spans="1:8" ht="15.75" customHeight="1">
      <c r="A313" s="131">
        <v>402</v>
      </c>
      <c r="B313" s="132" t="s">
        <v>758</v>
      </c>
      <c r="C313" s="133" t="s">
        <v>12</v>
      </c>
      <c r="D313" s="133" t="s">
        <v>662</v>
      </c>
      <c r="E313" s="133" t="s">
        <v>21</v>
      </c>
      <c r="F313" s="133">
        <v>402</v>
      </c>
      <c r="G313" s="133"/>
      <c r="H313" s="134"/>
    </row>
    <row r="314" spans="1:8" ht="15.75" customHeight="1">
      <c r="A314" s="131">
        <v>403</v>
      </c>
      <c r="B314" s="132" t="s">
        <v>759</v>
      </c>
      <c r="C314" s="133" t="s">
        <v>12</v>
      </c>
      <c r="D314" s="133" t="s">
        <v>662</v>
      </c>
      <c r="E314" s="133" t="s">
        <v>8</v>
      </c>
      <c r="F314" s="133">
        <v>403</v>
      </c>
      <c r="G314" s="133"/>
      <c r="H314" s="134"/>
    </row>
    <row r="315" spans="1:8" ht="15.75" customHeight="1">
      <c r="A315" s="131">
        <v>404</v>
      </c>
      <c r="B315" s="132" t="s">
        <v>760</v>
      </c>
      <c r="C315" s="133" t="s">
        <v>12</v>
      </c>
      <c r="D315" s="133" t="s">
        <v>662</v>
      </c>
      <c r="E315" s="133" t="s">
        <v>21</v>
      </c>
      <c r="F315" s="133">
        <v>404</v>
      </c>
      <c r="G315" s="133"/>
      <c r="H315" s="134"/>
    </row>
    <row r="316" spans="1:8" ht="15.75" customHeight="1">
      <c r="A316" s="131">
        <v>405</v>
      </c>
      <c r="B316" s="132" t="s">
        <v>761</v>
      </c>
      <c r="C316" s="133" t="s">
        <v>12</v>
      </c>
      <c r="D316" s="133" t="s">
        <v>662</v>
      </c>
      <c r="E316" s="133" t="s">
        <v>8</v>
      </c>
      <c r="F316" s="133">
        <v>405</v>
      </c>
      <c r="G316" s="133"/>
      <c r="H316" s="134"/>
    </row>
    <row r="317" spans="1:8" ht="15.75" customHeight="1">
      <c r="A317" s="131">
        <v>406</v>
      </c>
      <c r="B317" s="132" t="s">
        <v>762</v>
      </c>
      <c r="C317" s="133" t="s">
        <v>12</v>
      </c>
      <c r="D317" s="133" t="s">
        <v>662</v>
      </c>
      <c r="E317" s="133" t="s">
        <v>11</v>
      </c>
      <c r="F317" s="133">
        <v>406</v>
      </c>
      <c r="G317" s="133"/>
      <c r="H317" s="134"/>
    </row>
    <row r="318" spans="1:8" ht="15.75" customHeight="1">
      <c r="A318" s="131">
        <v>407</v>
      </c>
      <c r="B318" s="132" t="s">
        <v>763</v>
      </c>
      <c r="C318" s="133" t="s">
        <v>12</v>
      </c>
      <c r="D318" s="133" t="s">
        <v>662</v>
      </c>
      <c r="E318" s="133" t="s">
        <v>21</v>
      </c>
      <c r="F318" s="133">
        <v>408</v>
      </c>
      <c r="G318" s="133"/>
      <c r="H318" s="134"/>
    </row>
    <row r="319" spans="1:8" ht="15.75" customHeight="1">
      <c r="A319" s="131">
        <v>408</v>
      </c>
      <c r="B319" s="132" t="s">
        <v>764</v>
      </c>
      <c r="C319" s="133" t="s">
        <v>12</v>
      </c>
      <c r="D319" s="133" t="s">
        <v>662</v>
      </c>
      <c r="E319" s="133" t="s">
        <v>21</v>
      </c>
      <c r="F319" s="133">
        <v>409</v>
      </c>
      <c r="G319" s="133"/>
      <c r="H319" s="134"/>
    </row>
    <row r="320" spans="1:8" ht="15.75" customHeight="1">
      <c r="A320" s="131">
        <v>409</v>
      </c>
      <c r="B320" s="132" t="s">
        <v>765</v>
      </c>
      <c r="C320" s="133" t="s">
        <v>12</v>
      </c>
      <c r="D320" s="133" t="s">
        <v>662</v>
      </c>
      <c r="E320" s="133" t="s">
        <v>21</v>
      </c>
      <c r="F320" s="133">
        <v>410</v>
      </c>
      <c r="G320" s="133"/>
      <c r="H320" s="134"/>
    </row>
    <row r="321" spans="1:8" ht="15.75" customHeight="1">
      <c r="A321" s="131">
        <v>410</v>
      </c>
      <c r="B321" s="132" t="s">
        <v>766</v>
      </c>
      <c r="C321" s="133" t="s">
        <v>12</v>
      </c>
      <c r="D321" s="133" t="s">
        <v>662</v>
      </c>
      <c r="E321" s="133" t="s">
        <v>7</v>
      </c>
      <c r="F321" s="133">
        <v>411</v>
      </c>
      <c r="G321" s="133"/>
      <c r="H321" s="134"/>
    </row>
    <row r="322" spans="1:8" ht="15.75" customHeight="1">
      <c r="A322" s="131">
        <v>411</v>
      </c>
      <c r="B322" s="132" t="s">
        <v>767</v>
      </c>
      <c r="C322" s="133" t="s">
        <v>12</v>
      </c>
      <c r="D322" s="133" t="s">
        <v>662</v>
      </c>
      <c r="E322" s="133" t="s">
        <v>21</v>
      </c>
      <c r="F322" s="133">
        <v>412</v>
      </c>
      <c r="G322" s="133"/>
      <c r="H322" s="134"/>
    </row>
    <row r="323" spans="1:8" ht="15.75" customHeight="1">
      <c r="A323" s="131">
        <v>412</v>
      </c>
      <c r="B323" s="132" t="s">
        <v>768</v>
      </c>
      <c r="C323" s="133" t="s">
        <v>12</v>
      </c>
      <c r="D323" s="133" t="s">
        <v>662</v>
      </c>
      <c r="E323" s="133" t="s">
        <v>7</v>
      </c>
      <c r="F323" s="133">
        <v>413</v>
      </c>
      <c r="G323" s="133"/>
      <c r="H323" s="134"/>
    </row>
    <row r="324" spans="1:8" ht="15.75" customHeight="1">
      <c r="A324" s="131">
        <v>413</v>
      </c>
      <c r="B324" s="132" t="s">
        <v>898</v>
      </c>
      <c r="C324" s="133" t="s">
        <v>12</v>
      </c>
      <c r="D324" s="133" t="s">
        <v>662</v>
      </c>
      <c r="E324" s="133" t="s">
        <v>11</v>
      </c>
      <c r="F324" s="133">
        <v>414</v>
      </c>
      <c r="G324" s="133"/>
      <c r="H324" s="134" t="s">
        <v>899</v>
      </c>
    </row>
    <row r="325" spans="1:8" ht="15.75" customHeight="1">
      <c r="A325" s="131">
        <v>414</v>
      </c>
      <c r="B325" s="132" t="s">
        <v>769</v>
      </c>
      <c r="C325" s="133" t="s">
        <v>12</v>
      </c>
      <c r="D325" s="133" t="s">
        <v>662</v>
      </c>
      <c r="E325" s="133" t="s">
        <v>6</v>
      </c>
      <c r="F325" s="133">
        <v>415</v>
      </c>
      <c r="G325" s="133"/>
      <c r="H325" s="134"/>
    </row>
    <row r="326" spans="1:8" ht="15.75" customHeight="1">
      <c r="A326" s="131">
        <v>415</v>
      </c>
      <c r="B326" s="132" t="s">
        <v>770</v>
      </c>
      <c r="C326" s="133" t="s">
        <v>12</v>
      </c>
      <c r="D326" s="133" t="s">
        <v>662</v>
      </c>
      <c r="E326" s="133" t="s">
        <v>6</v>
      </c>
      <c r="F326" s="133">
        <v>416</v>
      </c>
      <c r="G326" s="133"/>
      <c r="H326" s="134"/>
    </row>
    <row r="327" spans="1:8" ht="15.75" customHeight="1">
      <c r="A327" s="131">
        <v>416</v>
      </c>
      <c r="B327" s="132" t="s">
        <v>771</v>
      </c>
      <c r="C327" s="133" t="s">
        <v>12</v>
      </c>
      <c r="D327" s="133" t="s">
        <v>662</v>
      </c>
      <c r="E327" s="133" t="s">
        <v>21</v>
      </c>
      <c r="F327" s="133">
        <v>417</v>
      </c>
      <c r="G327" s="133"/>
      <c r="H327" s="134"/>
    </row>
    <row r="328" spans="1:8" ht="15.75" customHeight="1">
      <c r="A328" s="131">
        <v>417</v>
      </c>
      <c r="B328" s="132" t="s">
        <v>772</v>
      </c>
      <c r="C328" s="133" t="s">
        <v>12</v>
      </c>
      <c r="D328" s="133" t="s">
        <v>662</v>
      </c>
      <c r="E328" s="133" t="s">
        <v>21</v>
      </c>
      <c r="F328" s="133">
        <v>418</v>
      </c>
      <c r="G328" s="133"/>
      <c r="H328" s="134"/>
    </row>
    <row r="329" spans="1:8" ht="15.75" customHeight="1">
      <c r="A329" s="131">
        <v>418</v>
      </c>
      <c r="B329" s="132" t="s">
        <v>773</v>
      </c>
      <c r="C329" s="133" t="s">
        <v>12</v>
      </c>
      <c r="D329" s="133" t="s">
        <v>662</v>
      </c>
      <c r="E329" s="133" t="s">
        <v>14</v>
      </c>
      <c r="F329" s="133">
        <v>419</v>
      </c>
      <c r="G329" s="133"/>
      <c r="H329" s="134"/>
    </row>
    <row r="330" spans="1:8" ht="15.75" customHeight="1">
      <c r="A330" s="131">
        <v>419</v>
      </c>
      <c r="B330" s="132" t="s">
        <v>774</v>
      </c>
      <c r="C330" s="133" t="s">
        <v>12</v>
      </c>
      <c r="D330" s="133" t="s">
        <v>662</v>
      </c>
      <c r="E330" s="133" t="s">
        <v>14</v>
      </c>
      <c r="F330" s="133">
        <v>420</v>
      </c>
      <c r="G330" s="133"/>
      <c r="H330" s="134"/>
    </row>
    <row r="331" spans="1:8" ht="15.75" customHeight="1">
      <c r="A331" s="131">
        <v>420</v>
      </c>
      <c r="B331" s="132" t="s">
        <v>775</v>
      </c>
      <c r="C331" s="133" t="s">
        <v>12</v>
      </c>
      <c r="D331" s="133" t="s">
        <v>662</v>
      </c>
      <c r="E331" s="133" t="s">
        <v>22</v>
      </c>
      <c r="F331" s="133">
        <v>421</v>
      </c>
      <c r="G331" s="133"/>
      <c r="H331" s="134"/>
    </row>
    <row r="332" spans="1:8" ht="15.75" customHeight="1">
      <c r="A332" s="131">
        <v>421</v>
      </c>
      <c r="B332" s="132" t="s">
        <v>776</v>
      </c>
      <c r="C332" s="133" t="s">
        <v>12</v>
      </c>
      <c r="D332" s="133" t="s">
        <v>662</v>
      </c>
      <c r="E332" s="133" t="s">
        <v>21</v>
      </c>
      <c r="F332" s="133">
        <v>422</v>
      </c>
      <c r="G332" s="133"/>
      <c r="H332" s="134"/>
    </row>
    <row r="333" spans="1:8" ht="15.75" customHeight="1">
      <c r="A333" s="131">
        <v>422</v>
      </c>
      <c r="B333" s="132" t="s">
        <v>777</v>
      </c>
      <c r="C333" s="133" t="s">
        <v>12</v>
      </c>
      <c r="D333" s="133" t="s">
        <v>662</v>
      </c>
      <c r="E333" s="133" t="s">
        <v>10</v>
      </c>
      <c r="F333" s="133">
        <v>423</v>
      </c>
      <c r="G333" s="133"/>
      <c r="H333" s="134"/>
    </row>
    <row r="334" spans="1:8" ht="15.75" customHeight="1">
      <c r="A334" s="131">
        <v>423</v>
      </c>
      <c r="B334" s="132" t="s">
        <v>778</v>
      </c>
      <c r="C334" s="133" t="s">
        <v>12</v>
      </c>
      <c r="D334" s="133" t="s">
        <v>662</v>
      </c>
      <c r="E334" s="133" t="s">
        <v>21</v>
      </c>
      <c r="F334" s="133">
        <v>424</v>
      </c>
      <c r="G334" s="133"/>
      <c r="H334" s="134"/>
    </row>
    <row r="335" spans="1:8" ht="15.75" customHeight="1">
      <c r="A335" s="131">
        <v>424</v>
      </c>
      <c r="B335" s="132" t="s">
        <v>779</v>
      </c>
      <c r="C335" s="133" t="s">
        <v>12</v>
      </c>
      <c r="D335" s="133" t="s">
        <v>662</v>
      </c>
      <c r="E335" s="133" t="s">
        <v>17</v>
      </c>
      <c r="F335" s="133">
        <v>425</v>
      </c>
      <c r="G335" s="133"/>
      <c r="H335" s="134"/>
    </row>
    <row r="336" spans="1:8" ht="15.75" customHeight="1">
      <c r="A336" s="131">
        <v>425</v>
      </c>
      <c r="B336" s="132" t="s">
        <v>780</v>
      </c>
      <c r="C336" s="133" t="s">
        <v>12</v>
      </c>
      <c r="D336" s="133" t="s">
        <v>662</v>
      </c>
      <c r="E336" s="133" t="s">
        <v>18</v>
      </c>
      <c r="F336" s="133">
        <v>426</v>
      </c>
      <c r="G336" s="133"/>
      <c r="H336" s="134"/>
    </row>
    <row r="337" spans="1:8" ht="15.75" customHeight="1">
      <c r="A337" s="131">
        <v>426</v>
      </c>
      <c r="B337" s="132" t="s">
        <v>781</v>
      </c>
      <c r="C337" s="133" t="s">
        <v>12</v>
      </c>
      <c r="D337" s="133" t="s">
        <v>662</v>
      </c>
      <c r="E337" s="133" t="s">
        <v>21</v>
      </c>
      <c r="F337" s="133">
        <v>427</v>
      </c>
      <c r="G337" s="133"/>
      <c r="H337" s="134"/>
    </row>
    <row r="338" spans="1:8" ht="15.75" customHeight="1">
      <c r="A338" s="131">
        <v>427</v>
      </c>
      <c r="B338" s="132" t="s">
        <v>782</v>
      </c>
      <c r="C338" s="133" t="s">
        <v>12</v>
      </c>
      <c r="D338" s="133" t="s">
        <v>662</v>
      </c>
      <c r="E338" s="133" t="s">
        <v>18</v>
      </c>
      <c r="F338" s="133">
        <v>428</v>
      </c>
      <c r="G338" s="133"/>
      <c r="H338" s="134"/>
    </row>
    <row r="339" spans="1:8" ht="15.75" customHeight="1">
      <c r="A339" s="131">
        <v>428</v>
      </c>
      <c r="B339" s="132" t="s">
        <v>783</v>
      </c>
      <c r="C339" s="133" t="s">
        <v>12</v>
      </c>
      <c r="D339" s="133" t="s">
        <v>662</v>
      </c>
      <c r="E339" s="133" t="s">
        <v>17</v>
      </c>
      <c r="F339" s="133">
        <v>429</v>
      </c>
      <c r="G339" s="133"/>
      <c r="H339" s="134"/>
    </row>
    <row r="340" spans="1:8" ht="15.75" customHeight="1">
      <c r="A340" s="131">
        <v>429</v>
      </c>
      <c r="B340" s="132" t="s">
        <v>784</v>
      </c>
      <c r="C340" s="133" t="s">
        <v>12</v>
      </c>
      <c r="D340" s="133" t="s">
        <v>662</v>
      </c>
      <c r="E340" s="133" t="s">
        <v>15</v>
      </c>
      <c r="F340" s="133">
        <v>430</v>
      </c>
      <c r="G340" s="133"/>
      <c r="H340" s="134"/>
    </row>
    <row r="341" spans="1:8" ht="15.75" customHeight="1">
      <c r="A341" s="131">
        <v>430</v>
      </c>
      <c r="B341" s="132" t="s">
        <v>785</v>
      </c>
      <c r="C341" s="133" t="s">
        <v>12</v>
      </c>
      <c r="D341" s="133" t="s">
        <v>662</v>
      </c>
      <c r="E341" s="133" t="s">
        <v>10</v>
      </c>
      <c r="F341" s="133">
        <v>431</v>
      </c>
      <c r="G341" s="133"/>
      <c r="H341" s="134"/>
    </row>
    <row r="342" spans="1:8" ht="15.75" customHeight="1">
      <c r="A342" s="131">
        <v>431</v>
      </c>
      <c r="B342" s="132" t="s">
        <v>900</v>
      </c>
      <c r="C342" s="133" t="s">
        <v>12</v>
      </c>
      <c r="D342" s="133" t="s">
        <v>662</v>
      </c>
      <c r="E342" s="133" t="s">
        <v>10</v>
      </c>
      <c r="F342" s="133">
        <v>432</v>
      </c>
      <c r="G342" s="133"/>
      <c r="H342" s="134" t="s">
        <v>901</v>
      </c>
    </row>
    <row r="343" spans="1:8" ht="15.75" customHeight="1">
      <c r="A343" s="131">
        <v>432</v>
      </c>
      <c r="B343" s="132" t="s">
        <v>902</v>
      </c>
      <c r="C343" s="133" t="s">
        <v>12</v>
      </c>
      <c r="D343" s="133" t="s">
        <v>662</v>
      </c>
      <c r="E343" s="133" t="s">
        <v>10</v>
      </c>
      <c r="F343" s="133">
        <v>433</v>
      </c>
      <c r="G343" s="133"/>
      <c r="H343" s="134" t="s">
        <v>903</v>
      </c>
    </row>
    <row r="344" spans="1:8" ht="15.75" customHeight="1">
      <c r="A344" s="131">
        <v>433</v>
      </c>
      <c r="B344" s="132" t="s">
        <v>786</v>
      </c>
      <c r="C344" s="133" t="s">
        <v>12</v>
      </c>
      <c r="D344" s="133" t="s">
        <v>662</v>
      </c>
      <c r="E344" s="133" t="s">
        <v>19</v>
      </c>
      <c r="F344" s="133">
        <v>434</v>
      </c>
      <c r="G344" s="133"/>
      <c r="H344" s="134"/>
    </row>
    <row r="345" spans="1:8" ht="15.75" customHeight="1">
      <c r="A345" s="131">
        <v>434</v>
      </c>
      <c r="B345" s="132" t="s">
        <v>787</v>
      </c>
      <c r="C345" s="133" t="s">
        <v>12</v>
      </c>
      <c r="D345" s="133" t="s">
        <v>662</v>
      </c>
      <c r="E345" s="133" t="s">
        <v>19</v>
      </c>
      <c r="F345" s="133">
        <v>435</v>
      </c>
      <c r="G345" s="133"/>
      <c r="H345" s="134"/>
    </row>
    <row r="346" spans="1:8" ht="15.75" customHeight="1">
      <c r="A346" s="131">
        <v>435</v>
      </c>
      <c r="B346" s="132" t="s">
        <v>788</v>
      </c>
      <c r="C346" s="133" t="s">
        <v>12</v>
      </c>
      <c r="D346" s="133" t="s">
        <v>662</v>
      </c>
      <c r="E346" s="133" t="s">
        <v>19</v>
      </c>
      <c r="F346" s="133">
        <v>436</v>
      </c>
      <c r="G346" s="133"/>
      <c r="H346" s="134"/>
    </row>
    <row r="347" spans="1:8" ht="15.75" customHeight="1">
      <c r="A347" s="131">
        <v>436</v>
      </c>
      <c r="B347" s="132" t="s">
        <v>789</v>
      </c>
      <c r="C347" s="133" t="s">
        <v>12</v>
      </c>
      <c r="D347" s="133" t="s">
        <v>662</v>
      </c>
      <c r="E347" s="133" t="s">
        <v>9</v>
      </c>
      <c r="F347" s="133">
        <v>437</v>
      </c>
      <c r="G347" s="133"/>
      <c r="H347" s="134"/>
    </row>
    <row r="348" spans="1:8" ht="15.75" customHeight="1">
      <c r="A348" s="131">
        <v>437</v>
      </c>
      <c r="B348" s="132" t="s">
        <v>790</v>
      </c>
      <c r="C348" s="133" t="s">
        <v>12</v>
      </c>
      <c r="D348" s="133" t="s">
        <v>662</v>
      </c>
      <c r="E348" s="133" t="s">
        <v>9</v>
      </c>
      <c r="F348" s="133">
        <v>438</v>
      </c>
      <c r="G348" s="133"/>
      <c r="H348" s="134"/>
    </row>
    <row r="349" spans="1:8" ht="15.75" customHeight="1">
      <c r="A349" s="131">
        <v>438</v>
      </c>
      <c r="B349" s="132" t="s">
        <v>791</v>
      </c>
      <c r="C349" s="133" t="s">
        <v>12</v>
      </c>
      <c r="D349" s="133" t="s">
        <v>662</v>
      </c>
      <c r="E349" s="133" t="s">
        <v>20</v>
      </c>
      <c r="F349" s="133">
        <v>439</v>
      </c>
      <c r="G349" s="133"/>
      <c r="H349" s="134"/>
    </row>
    <row r="350" spans="1:8" ht="15.75" customHeight="1">
      <c r="A350" s="131">
        <v>439</v>
      </c>
      <c r="B350" s="132" t="s">
        <v>792</v>
      </c>
      <c r="C350" s="133" t="s">
        <v>12</v>
      </c>
      <c r="D350" s="133" t="s">
        <v>662</v>
      </c>
      <c r="E350" s="133" t="s">
        <v>7</v>
      </c>
      <c r="F350" s="133">
        <v>440</v>
      </c>
      <c r="G350" s="133"/>
      <c r="H350" s="134"/>
    </row>
    <row r="351" spans="1:8" ht="15.75" customHeight="1">
      <c r="A351" s="131">
        <v>440</v>
      </c>
      <c r="B351" s="132" t="s">
        <v>793</v>
      </c>
      <c r="C351" s="133" t="s">
        <v>12</v>
      </c>
      <c r="D351" s="133" t="s">
        <v>662</v>
      </c>
      <c r="E351" s="133" t="s">
        <v>7</v>
      </c>
      <c r="F351" s="133">
        <v>441</v>
      </c>
      <c r="G351" s="133"/>
      <c r="H351" s="134"/>
    </row>
    <row r="352" spans="1:8" ht="15.75" customHeight="1">
      <c r="A352" s="131">
        <v>441</v>
      </c>
      <c r="B352" s="132" t="s">
        <v>794</v>
      </c>
      <c r="C352" s="133" t="s">
        <v>12</v>
      </c>
      <c r="D352" s="133" t="s">
        <v>662</v>
      </c>
      <c r="E352" s="133" t="s">
        <v>7</v>
      </c>
      <c r="F352" s="133">
        <v>442</v>
      </c>
      <c r="G352" s="133"/>
      <c r="H352" s="134"/>
    </row>
    <row r="353" spans="1:8" ht="15.75" customHeight="1">
      <c r="A353" s="131">
        <v>442</v>
      </c>
      <c r="B353" s="132" t="s">
        <v>795</v>
      </c>
      <c r="C353" s="133" t="s">
        <v>12</v>
      </c>
      <c r="D353" s="133" t="s">
        <v>662</v>
      </c>
      <c r="E353" s="133" t="s">
        <v>8</v>
      </c>
      <c r="F353" s="133">
        <v>443</v>
      </c>
      <c r="G353" s="133"/>
      <c r="H353" s="134"/>
    </row>
    <row r="354" spans="1:8" ht="15.75" customHeight="1">
      <c r="A354" s="131">
        <v>443</v>
      </c>
      <c r="B354" s="132" t="s">
        <v>796</v>
      </c>
      <c r="C354" s="133" t="s">
        <v>12</v>
      </c>
      <c r="D354" s="133" t="s">
        <v>662</v>
      </c>
      <c r="E354" s="133" t="s">
        <v>21</v>
      </c>
      <c r="F354" s="133">
        <v>444</v>
      </c>
      <c r="G354" s="133"/>
      <c r="H354" s="134"/>
    </row>
    <row r="355" spans="1:8" ht="15.75" customHeight="1">
      <c r="A355" s="131">
        <v>444</v>
      </c>
      <c r="B355" s="132" t="s">
        <v>797</v>
      </c>
      <c r="C355" s="133" t="s">
        <v>12</v>
      </c>
      <c r="D355" s="133" t="s">
        <v>662</v>
      </c>
      <c r="E355" s="133" t="s">
        <v>22</v>
      </c>
      <c r="F355" s="133">
        <v>445</v>
      </c>
      <c r="G355" s="133"/>
      <c r="H355" s="134"/>
    </row>
    <row r="356" spans="1:8" ht="15.75" customHeight="1">
      <c r="A356" s="131">
        <v>445</v>
      </c>
      <c r="B356" s="132" t="s">
        <v>798</v>
      </c>
      <c r="C356" s="133" t="s">
        <v>12</v>
      </c>
      <c r="D356" s="133" t="s">
        <v>662</v>
      </c>
      <c r="E356" s="133" t="s">
        <v>20</v>
      </c>
      <c r="F356" s="133">
        <v>446</v>
      </c>
      <c r="G356" s="133"/>
      <c r="H356" s="134"/>
    </row>
    <row r="357" spans="1:8" ht="15.75" customHeight="1">
      <c r="A357" s="131">
        <v>446</v>
      </c>
      <c r="B357" s="132" t="s">
        <v>799</v>
      </c>
      <c r="C357" s="133" t="s">
        <v>12</v>
      </c>
      <c r="D357" s="133" t="s">
        <v>662</v>
      </c>
      <c r="E357" s="133" t="s">
        <v>11</v>
      </c>
      <c r="F357" s="133">
        <v>447</v>
      </c>
      <c r="G357" s="133"/>
      <c r="H357" s="134"/>
    </row>
    <row r="358" spans="1:8" ht="15.75" customHeight="1">
      <c r="A358" s="131">
        <v>447</v>
      </c>
      <c r="B358" s="132" t="s">
        <v>800</v>
      </c>
      <c r="C358" s="133" t="s">
        <v>12</v>
      </c>
      <c r="D358" s="133" t="s">
        <v>662</v>
      </c>
      <c r="E358" s="133" t="s">
        <v>21</v>
      </c>
      <c r="F358" s="133">
        <v>448</v>
      </c>
      <c r="G358" s="133"/>
      <c r="H358" s="134"/>
    </row>
    <row r="359" spans="1:8" ht="15.75" customHeight="1">
      <c r="A359" s="131">
        <v>448</v>
      </c>
      <c r="B359" s="132" t="s">
        <v>801</v>
      </c>
      <c r="C359" s="133" t="s">
        <v>12</v>
      </c>
      <c r="D359" s="133" t="s">
        <v>662</v>
      </c>
      <c r="E359" s="133" t="s">
        <v>5</v>
      </c>
      <c r="F359" s="133">
        <v>449</v>
      </c>
      <c r="G359" s="133"/>
      <c r="H359" s="134"/>
    </row>
    <row r="360" spans="1:8" ht="15.75" customHeight="1">
      <c r="A360" s="131">
        <v>449</v>
      </c>
      <c r="B360" s="132" t="s">
        <v>802</v>
      </c>
      <c r="C360" s="133" t="s">
        <v>12</v>
      </c>
      <c r="D360" s="133" t="s">
        <v>662</v>
      </c>
      <c r="E360" s="133" t="s">
        <v>17</v>
      </c>
      <c r="F360" s="133">
        <v>450</v>
      </c>
      <c r="G360" s="133"/>
      <c r="H360" s="134"/>
    </row>
    <row r="361" spans="1:8" ht="15.75" customHeight="1">
      <c r="A361" s="131">
        <v>450</v>
      </c>
      <c r="B361" s="132" t="s">
        <v>803</v>
      </c>
      <c r="C361" s="133" t="s">
        <v>12</v>
      </c>
      <c r="D361" s="133" t="s">
        <v>662</v>
      </c>
      <c r="E361" s="133" t="s">
        <v>15</v>
      </c>
      <c r="F361" s="133">
        <v>451</v>
      </c>
      <c r="G361" s="133"/>
      <c r="H361" s="134"/>
    </row>
    <row r="362" spans="1:8" ht="15.75" customHeight="1">
      <c r="A362" s="131">
        <v>451</v>
      </c>
      <c r="B362" s="132" t="s">
        <v>804</v>
      </c>
      <c r="C362" s="138" t="s">
        <v>12</v>
      </c>
      <c r="D362" s="138" t="s">
        <v>662</v>
      </c>
      <c r="E362" s="138" t="s">
        <v>8</v>
      </c>
      <c r="F362" s="138">
        <v>452</v>
      </c>
      <c r="G362" s="133"/>
      <c r="H362" s="144"/>
    </row>
    <row r="363" spans="1:8" ht="15.75" customHeight="1" thickBot="1">
      <c r="A363" s="135">
        <v>452</v>
      </c>
      <c r="B363" s="136" t="s">
        <v>805</v>
      </c>
      <c r="C363" s="137" t="s">
        <v>12</v>
      </c>
      <c r="D363" s="137" t="s">
        <v>662</v>
      </c>
      <c r="E363" s="137" t="s">
        <v>14</v>
      </c>
      <c r="F363" s="137">
        <v>453</v>
      </c>
      <c r="G363" s="137"/>
      <c r="H363" s="139"/>
    </row>
    <row r="364" spans="1:8" ht="15.75" customHeight="1">
      <c r="A364" s="128">
        <v>501</v>
      </c>
      <c r="B364" s="129" t="s">
        <v>806</v>
      </c>
      <c r="C364" s="129" t="s">
        <v>12</v>
      </c>
      <c r="D364" s="129" t="s">
        <v>807</v>
      </c>
      <c r="E364" s="129" t="s">
        <v>17</v>
      </c>
      <c r="F364" s="129">
        <v>501</v>
      </c>
      <c r="G364" s="129"/>
      <c r="H364" s="130"/>
    </row>
    <row r="365" spans="1:8" ht="15.75" customHeight="1">
      <c r="A365" s="131">
        <v>502</v>
      </c>
      <c r="B365" s="132" t="s">
        <v>808</v>
      </c>
      <c r="C365" s="133" t="s">
        <v>12</v>
      </c>
      <c r="D365" s="133" t="s">
        <v>807</v>
      </c>
      <c r="E365" s="133" t="s">
        <v>21</v>
      </c>
      <c r="F365" s="133">
        <v>502</v>
      </c>
      <c r="G365" s="133"/>
      <c r="H365" s="134"/>
    </row>
    <row r="366" spans="1:8" ht="15.75" customHeight="1">
      <c r="A366" s="131">
        <v>503</v>
      </c>
      <c r="B366" s="132" t="s">
        <v>809</v>
      </c>
      <c r="C366" s="133" t="s">
        <v>12</v>
      </c>
      <c r="D366" s="133" t="s">
        <v>807</v>
      </c>
      <c r="E366" s="133" t="s">
        <v>11</v>
      </c>
      <c r="F366" s="133">
        <v>503</v>
      </c>
      <c r="G366" s="133"/>
      <c r="H366" s="134"/>
    </row>
    <row r="367" spans="1:8" ht="15.75" customHeight="1">
      <c r="A367" s="131">
        <v>504</v>
      </c>
      <c r="B367" s="132" t="s">
        <v>810</v>
      </c>
      <c r="C367" s="133" t="s">
        <v>12</v>
      </c>
      <c r="D367" s="133" t="s">
        <v>807</v>
      </c>
      <c r="E367" s="133" t="s">
        <v>16</v>
      </c>
      <c r="F367" s="133">
        <v>504</v>
      </c>
      <c r="G367" s="133"/>
      <c r="H367" s="134"/>
    </row>
    <row r="368" spans="1:8" ht="15.75" customHeight="1">
      <c r="A368" s="131">
        <v>505</v>
      </c>
      <c r="B368" s="132" t="s">
        <v>811</v>
      </c>
      <c r="C368" s="133" t="s">
        <v>12</v>
      </c>
      <c r="D368" s="133" t="s">
        <v>807</v>
      </c>
      <c r="E368" s="133" t="s">
        <v>17</v>
      </c>
      <c r="F368" s="133">
        <v>505</v>
      </c>
      <c r="G368" s="133"/>
      <c r="H368" s="134"/>
    </row>
    <row r="369" spans="1:8" ht="15.75" customHeight="1">
      <c r="A369" s="131">
        <v>506</v>
      </c>
      <c r="B369" s="132" t="s">
        <v>812</v>
      </c>
      <c r="C369" s="133" t="s">
        <v>12</v>
      </c>
      <c r="D369" s="133" t="s">
        <v>807</v>
      </c>
      <c r="E369" s="133" t="s">
        <v>17</v>
      </c>
      <c r="F369" s="133">
        <v>506</v>
      </c>
      <c r="G369" s="133"/>
      <c r="H369" s="134"/>
    </row>
    <row r="370" spans="1:8" ht="15.75" customHeight="1">
      <c r="A370" s="131">
        <v>507</v>
      </c>
      <c r="B370" s="132" t="s">
        <v>813</v>
      </c>
      <c r="C370" s="133" t="s">
        <v>12</v>
      </c>
      <c r="D370" s="133" t="s">
        <v>807</v>
      </c>
      <c r="E370" s="133" t="s">
        <v>17</v>
      </c>
      <c r="F370" s="133">
        <v>507</v>
      </c>
      <c r="G370" s="133"/>
      <c r="H370" s="134"/>
    </row>
    <row r="371" spans="1:8" ht="15.75" customHeight="1">
      <c r="A371" s="131">
        <v>508</v>
      </c>
      <c r="B371" s="132" t="s">
        <v>814</v>
      </c>
      <c r="C371" s="133" t="s">
        <v>12</v>
      </c>
      <c r="D371" s="133" t="s">
        <v>807</v>
      </c>
      <c r="E371" s="133" t="s">
        <v>11</v>
      </c>
      <c r="F371" s="133">
        <v>508</v>
      </c>
      <c r="G371" s="133"/>
      <c r="H371" s="134"/>
    </row>
    <row r="372" spans="1:8" ht="15.75" customHeight="1">
      <c r="A372" s="131">
        <v>509</v>
      </c>
      <c r="B372" s="132" t="s">
        <v>815</v>
      </c>
      <c r="C372" s="133" t="s">
        <v>12</v>
      </c>
      <c r="D372" s="133" t="s">
        <v>807</v>
      </c>
      <c r="E372" s="133" t="s">
        <v>17</v>
      </c>
      <c r="F372" s="133">
        <v>509</v>
      </c>
      <c r="G372" s="133"/>
      <c r="H372" s="134"/>
    </row>
    <row r="373" spans="1:8" ht="15.75" customHeight="1">
      <c r="A373" s="131">
        <v>510</v>
      </c>
      <c r="B373" s="132" t="s">
        <v>816</v>
      </c>
      <c r="C373" s="133" t="s">
        <v>12</v>
      </c>
      <c r="D373" s="133" t="s">
        <v>807</v>
      </c>
      <c r="E373" s="133" t="s">
        <v>17</v>
      </c>
      <c r="F373" s="133">
        <v>510</v>
      </c>
      <c r="G373" s="133"/>
      <c r="H373" s="134"/>
    </row>
    <row r="374" spans="1:8" ht="15.75" customHeight="1">
      <c r="A374" s="131">
        <v>511</v>
      </c>
      <c r="B374" s="132" t="s">
        <v>817</v>
      </c>
      <c r="C374" s="133" t="s">
        <v>12</v>
      </c>
      <c r="D374" s="133" t="s">
        <v>807</v>
      </c>
      <c r="E374" s="133" t="s">
        <v>10</v>
      </c>
      <c r="F374" s="133">
        <v>511</v>
      </c>
      <c r="G374" s="133"/>
      <c r="H374" s="134"/>
    </row>
    <row r="375" spans="1:8" ht="15.75" customHeight="1">
      <c r="A375" s="131">
        <v>512</v>
      </c>
      <c r="B375" s="132" t="s">
        <v>818</v>
      </c>
      <c r="C375" s="133" t="s">
        <v>12</v>
      </c>
      <c r="D375" s="133" t="s">
        <v>807</v>
      </c>
      <c r="E375" s="133" t="s">
        <v>17</v>
      </c>
      <c r="F375" s="133">
        <v>512</v>
      </c>
      <c r="G375" s="133"/>
      <c r="H375" s="134"/>
    </row>
    <row r="376" spans="1:8" ht="15.75" customHeight="1">
      <c r="A376" s="131">
        <v>513</v>
      </c>
      <c r="B376" s="132" t="s">
        <v>819</v>
      </c>
      <c r="C376" s="133" t="s">
        <v>12</v>
      </c>
      <c r="D376" s="133" t="s">
        <v>807</v>
      </c>
      <c r="E376" s="133" t="s">
        <v>17</v>
      </c>
      <c r="F376" s="133">
        <v>513</v>
      </c>
      <c r="G376" s="133"/>
      <c r="H376" s="134"/>
    </row>
    <row r="377" spans="1:8" ht="15.75" customHeight="1">
      <c r="A377" s="131">
        <v>514</v>
      </c>
      <c r="B377" s="132" t="s">
        <v>820</v>
      </c>
      <c r="C377" s="133" t="s">
        <v>12</v>
      </c>
      <c r="D377" s="133" t="s">
        <v>807</v>
      </c>
      <c r="E377" s="133" t="s">
        <v>21</v>
      </c>
      <c r="F377" s="133">
        <v>514</v>
      </c>
      <c r="G377" s="133"/>
      <c r="H377" s="134"/>
    </row>
    <row r="378" spans="1:8" ht="15.75" customHeight="1">
      <c r="A378" s="131">
        <v>515</v>
      </c>
      <c r="B378" s="132" t="s">
        <v>821</v>
      </c>
      <c r="C378" s="133" t="s">
        <v>12</v>
      </c>
      <c r="D378" s="133" t="s">
        <v>807</v>
      </c>
      <c r="E378" s="133" t="s">
        <v>17</v>
      </c>
      <c r="F378" s="133">
        <v>515</v>
      </c>
      <c r="G378" s="133"/>
      <c r="H378" s="134"/>
    </row>
    <row r="379" spans="1:8" ht="15.75" customHeight="1">
      <c r="A379" s="131">
        <v>516</v>
      </c>
      <c r="B379" s="132" t="s">
        <v>822</v>
      </c>
      <c r="C379" s="133" t="s">
        <v>12</v>
      </c>
      <c r="D379" s="133" t="s">
        <v>807</v>
      </c>
      <c r="E379" s="133" t="s">
        <v>21</v>
      </c>
      <c r="F379" s="133">
        <v>516</v>
      </c>
      <c r="G379" s="133"/>
      <c r="H379" s="134"/>
    </row>
    <row r="380" spans="1:8" ht="15.75" customHeight="1" thickBot="1">
      <c r="A380" s="135">
        <v>517</v>
      </c>
      <c r="B380" s="136" t="s">
        <v>823</v>
      </c>
      <c r="C380" s="137" t="s">
        <v>12</v>
      </c>
      <c r="D380" s="137" t="s">
        <v>807</v>
      </c>
      <c r="E380" s="137" t="s">
        <v>6</v>
      </c>
      <c r="F380" s="137">
        <v>517</v>
      </c>
      <c r="G380" s="137"/>
      <c r="H380" s="139"/>
    </row>
    <row r="381" spans="1:8" ht="15.75" customHeight="1">
      <c r="A381" s="128">
        <v>551</v>
      </c>
      <c r="B381" s="129" t="s">
        <v>824</v>
      </c>
      <c r="C381" s="129" t="s">
        <v>12</v>
      </c>
      <c r="D381" s="129" t="s">
        <v>825</v>
      </c>
      <c r="E381" s="129" t="s">
        <v>20</v>
      </c>
      <c r="F381" s="129">
        <v>551</v>
      </c>
      <c r="G381" s="129"/>
      <c r="H381" s="130"/>
    </row>
    <row r="382" spans="1:8" ht="15.75" customHeight="1">
      <c r="A382" s="131">
        <v>552</v>
      </c>
      <c r="B382" s="132" t="s">
        <v>826</v>
      </c>
      <c r="C382" s="133" t="s">
        <v>12</v>
      </c>
      <c r="D382" s="133" t="s">
        <v>825</v>
      </c>
      <c r="E382" s="133" t="s">
        <v>14</v>
      </c>
      <c r="F382" s="133">
        <v>552</v>
      </c>
      <c r="G382" s="133"/>
      <c r="H382" s="134"/>
    </row>
    <row r="383" spans="1:8" ht="15.75" customHeight="1">
      <c r="A383" s="131">
        <v>553</v>
      </c>
      <c r="B383" s="132" t="s">
        <v>827</v>
      </c>
      <c r="C383" s="133" t="s">
        <v>12</v>
      </c>
      <c r="D383" s="133" t="s">
        <v>825</v>
      </c>
      <c r="E383" s="133" t="s">
        <v>21</v>
      </c>
      <c r="F383" s="133">
        <v>553</v>
      </c>
      <c r="G383" s="133"/>
      <c r="H383" s="134"/>
    </row>
    <row r="384" spans="1:8" ht="15.75" customHeight="1">
      <c r="A384" s="131">
        <v>554</v>
      </c>
      <c r="B384" s="132" t="s">
        <v>828</v>
      </c>
      <c r="C384" s="133" t="s">
        <v>12</v>
      </c>
      <c r="D384" s="133" t="s">
        <v>825</v>
      </c>
      <c r="E384" s="133" t="s">
        <v>8</v>
      </c>
      <c r="F384" s="133">
        <v>554</v>
      </c>
      <c r="G384" s="133"/>
      <c r="H384" s="134"/>
    </row>
    <row r="385" spans="1:8" ht="15.75" customHeight="1" thickBot="1">
      <c r="A385" s="135">
        <v>555</v>
      </c>
      <c r="B385" s="136" t="s">
        <v>829</v>
      </c>
      <c r="C385" s="137" t="s">
        <v>12</v>
      </c>
      <c r="D385" s="137" t="s">
        <v>825</v>
      </c>
      <c r="E385" s="137" t="s">
        <v>21</v>
      </c>
      <c r="F385" s="137">
        <v>555</v>
      </c>
      <c r="G385" s="137"/>
      <c r="H385" s="139"/>
    </row>
    <row r="386" spans="1:8" ht="15.75" customHeight="1">
      <c r="A386" s="128">
        <v>601</v>
      </c>
      <c r="B386" s="129" t="s">
        <v>904</v>
      </c>
      <c r="C386" s="129" t="s">
        <v>12</v>
      </c>
      <c r="D386" s="129" t="s">
        <v>830</v>
      </c>
      <c r="E386" s="129" t="s">
        <v>876</v>
      </c>
      <c r="F386" s="129">
        <v>601</v>
      </c>
      <c r="G386" s="129"/>
      <c r="H386" s="130" t="s">
        <v>905</v>
      </c>
    </row>
    <row r="387" spans="1:8" ht="15.75" customHeight="1">
      <c r="A387" s="131">
        <v>602</v>
      </c>
      <c r="B387" s="132" t="s">
        <v>906</v>
      </c>
      <c r="C387" s="133" t="s">
        <v>12</v>
      </c>
      <c r="D387" s="133" t="s">
        <v>830</v>
      </c>
      <c r="E387" s="133" t="s">
        <v>876</v>
      </c>
      <c r="F387" s="133">
        <v>602</v>
      </c>
      <c r="G387" s="133"/>
      <c r="H387" s="134" t="s">
        <v>907</v>
      </c>
    </row>
    <row r="388" spans="1:8" ht="15.75" customHeight="1">
      <c r="A388" s="131">
        <v>603</v>
      </c>
      <c r="B388" s="132" t="s">
        <v>908</v>
      </c>
      <c r="C388" s="133" t="s">
        <v>12</v>
      </c>
      <c r="D388" s="133" t="s">
        <v>830</v>
      </c>
      <c r="E388" s="133" t="s">
        <v>868</v>
      </c>
      <c r="F388" s="133">
        <v>603</v>
      </c>
      <c r="G388" s="133"/>
      <c r="H388" s="134" t="s">
        <v>909</v>
      </c>
    </row>
    <row r="389" spans="1:8" ht="15.75" customHeight="1">
      <c r="A389" s="131">
        <v>604</v>
      </c>
      <c r="B389" s="132" t="s">
        <v>831</v>
      </c>
      <c r="C389" s="133" t="s">
        <v>12</v>
      </c>
      <c r="D389" s="133" t="s">
        <v>830</v>
      </c>
      <c r="E389" s="133" t="s">
        <v>910</v>
      </c>
      <c r="F389" s="133">
        <v>604</v>
      </c>
      <c r="G389" s="133"/>
      <c r="H389" s="134" t="s">
        <v>911</v>
      </c>
    </row>
    <row r="390" spans="1:8" ht="15.75" customHeight="1">
      <c r="A390" s="131">
        <v>605</v>
      </c>
      <c r="B390" s="132" t="s">
        <v>912</v>
      </c>
      <c r="C390" s="133" t="s">
        <v>12</v>
      </c>
      <c r="D390" s="133" t="s">
        <v>830</v>
      </c>
      <c r="E390" s="133" t="s">
        <v>913</v>
      </c>
      <c r="F390" s="133">
        <v>605</v>
      </c>
      <c r="G390" s="133"/>
      <c r="H390" s="134" t="s">
        <v>914</v>
      </c>
    </row>
    <row r="391" spans="1:8" ht="15.75" customHeight="1">
      <c r="A391" s="131">
        <v>606</v>
      </c>
      <c r="B391" s="132" t="s">
        <v>915</v>
      </c>
      <c r="C391" s="133" t="s">
        <v>12</v>
      </c>
      <c r="D391" s="133" t="s">
        <v>830</v>
      </c>
      <c r="E391" s="133" t="s">
        <v>874</v>
      </c>
      <c r="F391" s="133">
        <v>606</v>
      </c>
      <c r="G391" s="133"/>
      <c r="H391" s="134" t="s">
        <v>916</v>
      </c>
    </row>
    <row r="392" spans="1:8" ht="15.75" customHeight="1">
      <c r="A392" s="131">
        <v>607</v>
      </c>
      <c r="B392" s="132" t="s">
        <v>917</v>
      </c>
      <c r="C392" s="133" t="s">
        <v>12</v>
      </c>
      <c r="D392" s="133" t="s">
        <v>830</v>
      </c>
      <c r="E392" s="133" t="s">
        <v>871</v>
      </c>
      <c r="F392" s="133">
        <v>607</v>
      </c>
      <c r="G392" s="133"/>
      <c r="H392" s="134" t="s">
        <v>918</v>
      </c>
    </row>
    <row r="393" spans="1:8" ht="15.75" customHeight="1">
      <c r="A393" s="131">
        <v>608</v>
      </c>
      <c r="B393" s="132" t="s">
        <v>919</v>
      </c>
      <c r="C393" s="133" t="s">
        <v>12</v>
      </c>
      <c r="D393" s="133" t="s">
        <v>830</v>
      </c>
      <c r="E393" s="133" t="s">
        <v>883</v>
      </c>
      <c r="F393" s="133">
        <v>608</v>
      </c>
      <c r="G393" s="133"/>
      <c r="H393" s="134" t="s">
        <v>920</v>
      </c>
    </row>
    <row r="394" spans="1:8" ht="15.75" customHeight="1">
      <c r="A394" s="131">
        <v>609</v>
      </c>
      <c r="B394" s="132" t="s">
        <v>921</v>
      </c>
      <c r="C394" s="133" t="s">
        <v>12</v>
      </c>
      <c r="D394" s="133" t="s">
        <v>830</v>
      </c>
      <c r="E394" s="133" t="s">
        <v>871</v>
      </c>
      <c r="F394" s="133">
        <v>609</v>
      </c>
      <c r="G394" s="133"/>
      <c r="H394" s="134" t="s">
        <v>922</v>
      </c>
    </row>
    <row r="395" spans="1:8" ht="15.75" customHeight="1">
      <c r="A395" s="131">
        <v>610</v>
      </c>
      <c r="B395" s="132" t="s">
        <v>923</v>
      </c>
      <c r="C395" s="133" t="s">
        <v>12</v>
      </c>
      <c r="D395" s="133" t="s">
        <v>830</v>
      </c>
      <c r="E395" s="133" t="s">
        <v>883</v>
      </c>
      <c r="F395" s="133">
        <v>610</v>
      </c>
      <c r="G395" s="133"/>
      <c r="H395" s="134" t="s">
        <v>924</v>
      </c>
    </row>
    <row r="396" spans="1:8" ht="15.75" customHeight="1">
      <c r="A396" s="131">
        <v>611</v>
      </c>
      <c r="B396" s="132" t="s">
        <v>925</v>
      </c>
      <c r="C396" s="133" t="s">
        <v>12</v>
      </c>
      <c r="D396" s="133" t="s">
        <v>830</v>
      </c>
      <c r="E396" s="133" t="s">
        <v>926</v>
      </c>
      <c r="F396" s="133">
        <v>611</v>
      </c>
      <c r="G396" s="133"/>
      <c r="H396" s="134" t="s">
        <v>927</v>
      </c>
    </row>
    <row r="397" spans="1:8" ht="15.75" customHeight="1">
      <c r="A397" s="131">
        <v>612</v>
      </c>
      <c r="B397" s="132" t="s">
        <v>928</v>
      </c>
      <c r="C397" s="133" t="s">
        <v>12</v>
      </c>
      <c r="D397" s="133" t="s">
        <v>830</v>
      </c>
      <c r="E397" s="133" t="s">
        <v>929</v>
      </c>
      <c r="F397" s="133">
        <v>612</v>
      </c>
      <c r="G397" s="133"/>
      <c r="H397" s="134" t="s">
        <v>930</v>
      </c>
    </row>
    <row r="398" spans="1:8" ht="15.75" customHeight="1">
      <c r="A398" s="131">
        <v>613</v>
      </c>
      <c r="B398" s="132" t="s">
        <v>931</v>
      </c>
      <c r="C398" s="133" t="s">
        <v>12</v>
      </c>
      <c r="D398" s="133" t="s">
        <v>830</v>
      </c>
      <c r="E398" s="133" t="s">
        <v>929</v>
      </c>
      <c r="F398" s="133">
        <v>613</v>
      </c>
      <c r="G398" s="133"/>
      <c r="H398" s="134" t="s">
        <v>932</v>
      </c>
    </row>
    <row r="399" spans="1:8" ht="15.75" customHeight="1">
      <c r="A399" s="131">
        <v>614</v>
      </c>
      <c r="B399" s="132" t="s">
        <v>933</v>
      </c>
      <c r="C399" s="133" t="s">
        <v>12</v>
      </c>
      <c r="D399" s="133" t="s">
        <v>830</v>
      </c>
      <c r="E399" s="133" t="s">
        <v>934</v>
      </c>
      <c r="F399" s="133">
        <v>614</v>
      </c>
      <c r="G399" s="133"/>
      <c r="H399" s="134" t="s">
        <v>935</v>
      </c>
    </row>
    <row r="400" spans="1:8" ht="15.75" customHeight="1">
      <c r="A400" s="131">
        <v>615</v>
      </c>
      <c r="B400" s="132" t="s">
        <v>936</v>
      </c>
      <c r="C400" s="133" t="s">
        <v>12</v>
      </c>
      <c r="D400" s="133" t="s">
        <v>830</v>
      </c>
      <c r="E400" s="133" t="s">
        <v>937</v>
      </c>
      <c r="F400" s="133">
        <v>615</v>
      </c>
      <c r="G400" s="133"/>
      <c r="H400" s="134" t="s">
        <v>938</v>
      </c>
    </row>
    <row r="401" spans="1:8" ht="15.75" customHeight="1">
      <c r="A401" s="131">
        <v>616</v>
      </c>
      <c r="B401" s="132" t="s">
        <v>939</v>
      </c>
      <c r="C401" s="133" t="s">
        <v>12</v>
      </c>
      <c r="D401" s="133" t="s">
        <v>830</v>
      </c>
      <c r="E401" s="133" t="s">
        <v>839</v>
      </c>
      <c r="F401" s="133">
        <v>616</v>
      </c>
      <c r="G401" s="133"/>
      <c r="H401" s="134" t="s">
        <v>940</v>
      </c>
    </row>
    <row r="402" spans="1:8" ht="15.75" customHeight="1">
      <c r="A402" s="131">
        <v>617</v>
      </c>
      <c r="B402" s="132" t="s">
        <v>941</v>
      </c>
      <c r="C402" s="133" t="s">
        <v>12</v>
      </c>
      <c r="D402" s="133" t="s">
        <v>830</v>
      </c>
      <c r="E402" s="133" t="s">
        <v>886</v>
      </c>
      <c r="F402" s="133">
        <v>617</v>
      </c>
      <c r="G402" s="133"/>
      <c r="H402" s="134" t="s">
        <v>942</v>
      </c>
    </row>
    <row r="403" spans="1:8" ht="15.75" customHeight="1">
      <c r="A403" s="131">
        <v>618</v>
      </c>
      <c r="B403" s="132" t="s">
        <v>943</v>
      </c>
      <c r="C403" s="133" t="s">
        <v>12</v>
      </c>
      <c r="D403" s="133" t="s">
        <v>830</v>
      </c>
      <c r="E403" s="133" t="s">
        <v>944</v>
      </c>
      <c r="F403" s="133">
        <v>618</v>
      </c>
      <c r="G403" s="133"/>
      <c r="H403" s="134" t="s">
        <v>945</v>
      </c>
    </row>
    <row r="404" spans="1:8" ht="15.75" customHeight="1">
      <c r="A404" s="131">
        <v>619</v>
      </c>
      <c r="B404" s="132" t="s">
        <v>946</v>
      </c>
      <c r="C404" s="133" t="s">
        <v>12</v>
      </c>
      <c r="D404" s="133" t="s">
        <v>830</v>
      </c>
      <c r="E404" s="133" t="s">
        <v>947</v>
      </c>
      <c r="F404" s="133">
        <v>619</v>
      </c>
      <c r="G404" s="133"/>
      <c r="H404" s="134" t="s">
        <v>948</v>
      </c>
    </row>
    <row r="405" spans="1:8" ht="15.75" customHeight="1">
      <c r="A405" s="131">
        <v>620</v>
      </c>
      <c r="B405" s="132" t="s">
        <v>949</v>
      </c>
      <c r="C405" s="133" t="s">
        <v>12</v>
      </c>
      <c r="D405" s="133" t="s">
        <v>830</v>
      </c>
      <c r="E405" s="133" t="s">
        <v>886</v>
      </c>
      <c r="F405" s="133">
        <v>620</v>
      </c>
      <c r="G405" s="133"/>
      <c r="H405" s="134" t="s">
        <v>950</v>
      </c>
    </row>
    <row r="406" spans="1:8" ht="15.75" customHeight="1">
      <c r="A406" s="131">
        <v>621</v>
      </c>
      <c r="B406" s="132" t="s">
        <v>951</v>
      </c>
      <c r="C406" s="133" t="s">
        <v>12</v>
      </c>
      <c r="D406" s="133" t="s">
        <v>830</v>
      </c>
      <c r="E406" s="133" t="s">
        <v>868</v>
      </c>
      <c r="F406" s="133">
        <v>621</v>
      </c>
      <c r="G406" s="133"/>
      <c r="H406" s="134" t="s">
        <v>952</v>
      </c>
    </row>
    <row r="407" spans="1:8" ht="15.75" customHeight="1">
      <c r="A407" s="131">
        <v>622</v>
      </c>
      <c r="B407" s="132" t="s">
        <v>953</v>
      </c>
      <c r="C407" s="133" t="s">
        <v>12</v>
      </c>
      <c r="D407" s="133" t="s">
        <v>830</v>
      </c>
      <c r="E407" s="133" t="s">
        <v>886</v>
      </c>
      <c r="F407" s="133">
        <v>622</v>
      </c>
      <c r="G407" s="133"/>
      <c r="H407" s="134" t="s">
        <v>954</v>
      </c>
    </row>
    <row r="408" spans="1:8" ht="15.75" customHeight="1">
      <c r="A408" s="131">
        <v>623</v>
      </c>
      <c r="B408" s="132" t="s">
        <v>955</v>
      </c>
      <c r="C408" s="133" t="s">
        <v>12</v>
      </c>
      <c r="D408" s="133" t="s">
        <v>830</v>
      </c>
      <c r="E408" s="133" t="s">
        <v>937</v>
      </c>
      <c r="F408" s="133">
        <v>623</v>
      </c>
      <c r="G408" s="133"/>
      <c r="H408" s="134" t="s">
        <v>956</v>
      </c>
    </row>
    <row r="409" spans="1:8" ht="15.75" customHeight="1">
      <c r="A409" s="131">
        <v>624</v>
      </c>
      <c r="B409" s="132" t="s">
        <v>957</v>
      </c>
      <c r="C409" s="133" t="s">
        <v>12</v>
      </c>
      <c r="D409" s="133" t="s">
        <v>830</v>
      </c>
      <c r="E409" s="133" t="s">
        <v>874</v>
      </c>
      <c r="F409" s="133">
        <v>624</v>
      </c>
      <c r="G409" s="133"/>
      <c r="H409" s="134" t="s">
        <v>958</v>
      </c>
    </row>
    <row r="410" spans="1:8" ht="15.75" customHeight="1" thickBot="1">
      <c r="A410" s="135">
        <v>625</v>
      </c>
      <c r="B410" s="136" t="s">
        <v>832</v>
      </c>
      <c r="C410" s="137" t="s">
        <v>12</v>
      </c>
      <c r="D410" s="137" t="s">
        <v>830</v>
      </c>
      <c r="E410" s="137" t="s">
        <v>21</v>
      </c>
      <c r="F410" s="137">
        <v>625</v>
      </c>
      <c r="G410" s="137"/>
      <c r="H410" s="139" t="s">
        <v>959</v>
      </c>
    </row>
  </sheetData>
  <autoFilter ref="B1:D410"/>
  <conditionalFormatting sqref="B2:B410">
    <cfRule type="expression" priority="1" dxfId="0" stopIfTrue="1">
      <formula>$G2="제출"</formula>
    </cfRule>
  </conditionalFormatting>
  <conditionalFormatting sqref="G3:G410">
    <cfRule type="cellIs" priority="2" dxfId="1" operator="equal" stopIfTrue="1">
      <formula>"제출"</formula>
    </cfRule>
  </conditionalFormatting>
  <conditionalFormatting sqref="G2">
    <cfRule type="cellIs" priority="3" dxfId="1" operator="equal" stopIfTrue="1">
      <formula>"제출"</formula>
    </cfRule>
    <cfRule type="cellIs" priority="4" dxfId="2" operator="notEqual" stopIfTrue="1">
      <formula>"제출"</formula>
    </cfRule>
  </conditionalFormatting>
  <printOptions horizontalCentered="1"/>
  <pageMargins left="0.3937007874015748" right="0.43307086614173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교육인적자원부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전산실</dc:creator>
  <cp:keywords/>
  <dc:description/>
  <cp:lastModifiedBy>dongacom</cp:lastModifiedBy>
  <cp:lastPrinted>2007-05-15T06:15:00Z</cp:lastPrinted>
  <dcterms:created xsi:type="dcterms:W3CDTF">2005-01-31T23:15:51Z</dcterms:created>
  <dcterms:modified xsi:type="dcterms:W3CDTF">2008-10-08T08:33:30Z</dcterms:modified>
  <cp:category/>
  <cp:version/>
  <cp:contentType/>
  <cp:contentStatus/>
</cp:coreProperties>
</file>